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56-ДирУР\Datapack\"/>
    </mc:Choice>
  </mc:AlternateContent>
  <bookViews>
    <workbookView xWindow="0" yWindow="0" windowWidth="28800" windowHeight="12300" tabRatio="676"/>
  </bookViews>
  <sheets>
    <sheet name="Содержание" sheetId="11" r:id="rId1"/>
    <sheet name="Основные графики" sheetId="10" r:id="rId2"/>
    <sheet name="ОТиПБ" sheetId="1" r:id="rId3"/>
    <sheet name="Сотрудники" sheetId="2" r:id="rId4"/>
    <sheet name="Изменение климата" sheetId="15" r:id="rId5"/>
    <sheet name="Окружающая среда" sheetId="4" r:id="rId6"/>
    <sheet name="Местные сообщества" sheetId="5" r:id="rId7"/>
    <sheet name="Экономическая сфера" sheetId="6" r:id="rId8"/>
    <sheet name="Корпоративное управление" sheetId="7" r:id="rId9"/>
    <sheet name="По предприятиям" sheetId="8" r:id="rId10"/>
    <sheet name="Ед. изм." sheetId="1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1995_год" localSheetId="10">[1]текучесть!#REF!</definedName>
    <definedName name="_1995_год" localSheetId="4">[1]текучесть!#REF!</definedName>
    <definedName name="_1995_год">[1]текучесть!#REF!</definedName>
    <definedName name="_1996_год" localSheetId="10">[1]текучесть!#REF!</definedName>
    <definedName name="_1996_год" localSheetId="4">[1]текучесть!#REF!</definedName>
    <definedName name="_1996_год">[1]текучесть!#REF!</definedName>
    <definedName name="_Fill" localSheetId="4" hidden="1">'[2]П-6'!#REF!</definedName>
    <definedName name="_Fill" hidden="1">'[2]П-6'!#REF!</definedName>
    <definedName name="_Order1" hidden="1">255</definedName>
    <definedName name="_Order2" hidden="1">255</definedName>
    <definedName name="_pipe">[3]Закупки!$AB$1:$AB$65536</definedName>
    <definedName name="_price">[3]Закупки!$G$4:$G$6649</definedName>
    <definedName name="_priceSTZ">[3]Закупки!$K$1:$K$65536</definedName>
    <definedName name="_size">[3]Закупки!$D$4:$D$5801</definedName>
    <definedName name="_steel">[3]Закупки!$C$4:$C$5160</definedName>
    <definedName name="_ton">[3]Закупки!$F$4:$F$5076</definedName>
    <definedName name="_TY">[3]Закупки!$H$1:$H$65536</definedName>
    <definedName name="_xlnm._FilterDatabase" hidden="1">'[4]4'!$B$3:$E$5</definedName>
    <definedName name="AccessDatabase" hidden="1">"H:\TAX\GHRST\STANDARD\2004\forms\201.05.mdb"</definedName>
    <definedName name="Account_Balance" localSheetId="4">#REF!</definedName>
    <definedName name="Account_Balance">#REF!</definedName>
    <definedName name="ACR_NAME" localSheetId="4">#REF!</definedName>
    <definedName name="ACR_NAME">#REF!</definedName>
    <definedName name="ACT_CODE">[5]besc!$C$1:$C$65536</definedName>
    <definedName name="AnnualYear" localSheetId="4">#REF!</definedName>
    <definedName name="AnnualYear">#REF!</definedName>
    <definedName name="AnnualYearEndDate" localSheetId="4">#REF!</definedName>
    <definedName name="AnnualYearEndDate">#REF!</definedName>
    <definedName name="AnnualYearEndPeriod" localSheetId="4">#REF!</definedName>
    <definedName name="AnnualYearEndPeriod">#REF!</definedName>
    <definedName name="AS2DocOpenMode" hidden="1">"AS2DocumentEdit"</definedName>
    <definedName name="AS2HasNoAutoHeaderFooter">"OFF"</definedName>
    <definedName name="AshantiGoldProduced" localSheetId="4">#REF!</definedName>
    <definedName name="AshantiGoldProduced">#REF!</definedName>
    <definedName name="average2010">[6]Rates!$C$1</definedName>
    <definedName name="average2011">[6]Rates!$C$4</definedName>
    <definedName name="AyanCapexMaintenanceIn" localSheetId="4">#REF!</definedName>
    <definedName name="AyanCapexMaintenanceIn">#REF!</definedName>
    <definedName name="AyanCapexProjectIn" localSheetId="4">#REF!</definedName>
    <definedName name="AyanCapexProjectIn">#REF!</definedName>
    <definedName name="AyanCapexTotal" localSheetId="4">#REF!</definedName>
    <definedName name="AyanCapexTotal">#REF!</definedName>
    <definedName name="AyanClosureCostIn" localSheetId="4">#REF!</definedName>
    <definedName name="AyanClosureCostIn">#REF!</definedName>
    <definedName name="AyanCorpChargeIn" localSheetId="4">#REF!</definedName>
    <definedName name="AyanCorpChargeIn">#REF!</definedName>
    <definedName name="AyanDepreciation" localSheetId="4">#REF!</definedName>
    <definedName name="AyanDepreciation">#REF!</definedName>
    <definedName name="AyanDirectCosts" localSheetId="4">#REF!</definedName>
    <definedName name="AyanDirectCosts">#REF!</definedName>
    <definedName name="AyanDirectCostsPaid" localSheetId="4">#REF!</definedName>
    <definedName name="AyanDirectCostsPaid">#REF!</definedName>
    <definedName name="AyanEnviroProvisionCf" localSheetId="4">#REF!</definedName>
    <definedName name="AyanEnviroProvisionCf">#REF!</definedName>
    <definedName name="AyanExceptionalCostIn" localSheetId="4">#REF!</definedName>
    <definedName name="AyanExceptionalCostIn">#REF!</definedName>
    <definedName name="AyanExplorationCostIn" localSheetId="4">#REF!</definedName>
    <definedName name="AyanExplorationCostIn">#REF!</definedName>
    <definedName name="AyanExternalDebtBf" localSheetId="4">#REF!</definedName>
    <definedName name="AyanExternalDebtBf">#REF!</definedName>
    <definedName name="AyanExternalDebtCf" localSheetId="4">#REF!</definedName>
    <definedName name="AyanExternalDebtCf">#REF!</definedName>
    <definedName name="AyanExternalDebtMarginIn" localSheetId="4">#REF!</definedName>
    <definedName name="AyanExternalDebtMarginIn">#REF!</definedName>
    <definedName name="AyanExternalDebtOpeningBalIn" localSheetId="4">#REF!</definedName>
    <definedName name="AyanExternalDebtOpeningBalIn">#REF!</definedName>
    <definedName name="AyanExternalDrawdown" localSheetId="4">#REF!</definedName>
    <definedName name="AyanExternalDrawdown">#REF!</definedName>
    <definedName name="AyanExternalInterestDue" localSheetId="4">#REF!</definedName>
    <definedName name="AyanExternalInterestDue">#REF!</definedName>
    <definedName name="AyanExternalInterestPaid" localSheetId="4">#REF!</definedName>
    <definedName name="AyanExternalInterestPaid">#REF!</definedName>
    <definedName name="AyanExternalInterestRate" localSheetId="4">#REF!</definedName>
    <definedName name="AyanExternalInterestRate">#REF!</definedName>
    <definedName name="AyanExternalRepayment" localSheetId="4">#REF!</definedName>
    <definedName name="AyanExternalRepayment">#REF!</definedName>
    <definedName name="AyanfuriFlexCapexIn" localSheetId="4">#REF!</definedName>
    <definedName name="AyanfuriFlexCapexIn">#REF!</definedName>
    <definedName name="AyanfuriFlexGradeIn" localSheetId="4">#REF!</definedName>
    <definedName name="AyanfuriFlexGradeIn">#REF!</definedName>
    <definedName name="AyanfuriFlexOpexIn" localSheetId="4">#REF!</definedName>
    <definedName name="AyanfuriFlexOpexIn">#REF!</definedName>
    <definedName name="AyanfuriFlexOreIn" localSheetId="4">#REF!</definedName>
    <definedName name="AyanfuriFlexOreIn">#REF!</definedName>
    <definedName name="AyanfuriFlexRecoveryIn" localSheetId="4">#REF!</definedName>
    <definedName name="AyanfuriFlexRecoveryIn">#REF!</definedName>
    <definedName name="AyanfuriFlexWasteIn" localSheetId="4">#REF!</definedName>
    <definedName name="AyanfuriFlexWasteIn">#REF!</definedName>
    <definedName name="AyanG_ACostIn" localSheetId="4">#REF!</definedName>
    <definedName name="AyanG_ACostIn">#REF!</definedName>
    <definedName name="AyanGoldSalesOunces" localSheetId="4">#REF!</definedName>
    <definedName name="AyanGoldSalesOunces">#REF!</definedName>
    <definedName name="AyanInterCoBf" localSheetId="4">#REF!</definedName>
    <definedName name="AyanInterCoBf">#REF!</definedName>
    <definedName name="AyanInterCoCf" localSheetId="4">#REF!</definedName>
    <definedName name="AyanInterCoCf">#REF!</definedName>
    <definedName name="AyanInterCoDebtMarginIn" localSheetId="4">#REF!</definedName>
    <definedName name="AyanInterCoDebtMarginIn">#REF!</definedName>
    <definedName name="AyanInterCoDebtOpeningBalIn" localSheetId="4">#REF!</definedName>
    <definedName name="AyanInterCoDebtOpeningBalIn">#REF!</definedName>
    <definedName name="AyanInterCoDebtRepaymentIn" localSheetId="4">#REF!</definedName>
    <definedName name="AyanInterCoDebtRepaymentIn">#REF!</definedName>
    <definedName name="AyanInterCoDrawdown" localSheetId="4">#REF!</definedName>
    <definedName name="AyanInterCoDrawdown">#REF!</definedName>
    <definedName name="AyanInterCoInterest" localSheetId="4">#REF!</definedName>
    <definedName name="AyanInterCoInterest">#REF!</definedName>
    <definedName name="AyanInterCoRepayment" localSheetId="4">#REF!</definedName>
    <definedName name="AyanInterCoRepayment">#REF!</definedName>
    <definedName name="AyanInterestOnCashBalances" localSheetId="4">#REF!</definedName>
    <definedName name="AyanInterestOnCashBalances">#REF!</definedName>
    <definedName name="AyanMetalMilled" localSheetId="4">#REF!</definedName>
    <definedName name="AyanMetalMilled">#REF!</definedName>
    <definedName name="AyanMetalMined" localSheetId="4">#REF!</definedName>
    <definedName name="AyanMetalMined">#REF!</definedName>
    <definedName name="AyanMetRecoveryIn" localSheetId="4">#REF!</definedName>
    <definedName name="AyanMetRecoveryIn">#REF!</definedName>
    <definedName name="AyanMinedMetalIn" localSheetId="4">#REF!</definedName>
    <definedName name="AyanMinedMetalIn">#REF!</definedName>
    <definedName name="AyanMiningCostsFixedIn" localSheetId="4">#REF!</definedName>
    <definedName name="AyanMiningCostsFixedIn">#REF!</definedName>
    <definedName name="AyanMiningCostsVarIn" localSheetId="4">#REF!</definedName>
    <definedName name="AyanMiningCostsVarIn">#REF!</definedName>
    <definedName name="AyanNBVBf" localSheetId="4">#REF!</definedName>
    <definedName name="AyanNBVBf">#REF!</definedName>
    <definedName name="AyanNBVCf" localSheetId="4">#REF!</definedName>
    <definedName name="AyanNBVCf">#REF!</definedName>
    <definedName name="AyanNetAssets" localSheetId="4">#REF!</definedName>
    <definedName name="AyanNetAssets">#REF!</definedName>
    <definedName name="AyanOpCostPayables" localSheetId="4">#REF!</definedName>
    <definedName name="AyanOpCostPayables">#REF!</definedName>
    <definedName name="AyanOpeningCashIn" localSheetId="4">#REF!</definedName>
    <definedName name="AyanOpeningCashIn">#REF!</definedName>
    <definedName name="AyanOpeningEarningsIn" localSheetId="4">#REF!</definedName>
    <definedName name="AyanOpeningEarningsIn">#REF!</definedName>
    <definedName name="AyanOpeningEquityIn" localSheetId="4">#REF!</definedName>
    <definedName name="AyanOpeningEquityIn">#REF!</definedName>
    <definedName name="AyanOpeningExternalDebtIn" localSheetId="4">#REF!</definedName>
    <definedName name="AyanOpeningExternalDebtIn">#REF!</definedName>
    <definedName name="AyanOpeningInterCoBalIn" localSheetId="4">#REF!</definedName>
    <definedName name="AyanOpeningInterCoBalIn">#REF!</definedName>
    <definedName name="AyanOpeningLTDIn" localSheetId="4">#REF!</definedName>
    <definedName name="AyanOpeningLTDIn">#REF!</definedName>
    <definedName name="AyanOpeningNBVIn" localSheetId="4">#REF!</definedName>
    <definedName name="AyanOpeningNBVIn">#REF!</definedName>
    <definedName name="AyanOpeningPayablesIn" localSheetId="4">#REF!</definedName>
    <definedName name="AyanOpeningPayablesIn">#REF!</definedName>
    <definedName name="AyanOpeningProvsionsIn" localSheetId="4">#REF!</definedName>
    <definedName name="AyanOpeningProvsionsIn">#REF!</definedName>
    <definedName name="AyanOpeningRecevieablesIn" localSheetId="4">#REF!</definedName>
    <definedName name="AyanOpeningRecevieablesIn">#REF!</definedName>
    <definedName name="AyanOpeningStockIn" localSheetId="4">#REF!</definedName>
    <definedName name="AyanOpeningStockIn">#REF!</definedName>
    <definedName name="AyanOperatingCosts" localSheetId="4">#REF!</definedName>
    <definedName name="AyanOperatingCosts">#REF!</definedName>
    <definedName name="AyanOperatingCostsPaid" localSheetId="4">#REF!</definedName>
    <definedName name="AyanOperatingCostsPaid">#REF!</definedName>
    <definedName name="AyanOreMilled" localSheetId="4">#REF!</definedName>
    <definedName name="AyanOreMilled">#REF!</definedName>
    <definedName name="AyanOreMined" localSheetId="4">#REF!</definedName>
    <definedName name="AyanOreMined">#REF!</definedName>
    <definedName name="AyanOreMinedIn" localSheetId="4">#REF!</definedName>
    <definedName name="AyanOreMinedIn">#REF!</definedName>
    <definedName name="AyanOtherCostIn" localSheetId="4">#REF!</definedName>
    <definedName name="AyanOtherCostIn">#REF!</definedName>
    <definedName name="AyanOtherCostPayables" localSheetId="4">#REF!</definedName>
    <definedName name="AyanOtherCostPayables">#REF!</definedName>
    <definedName name="AyanOtherCostsPaid" localSheetId="4">#REF!</definedName>
    <definedName name="AyanOtherCostsPaid">#REF!</definedName>
    <definedName name="AyanOtherIncome" localSheetId="4">#REF!</definedName>
    <definedName name="AyanOtherIncome">#REF!</definedName>
    <definedName name="AyanOtherIncomeReceived" localSheetId="4">#REF!</definedName>
    <definedName name="AyanOtherIncomeReceived">#REF!</definedName>
    <definedName name="AyanOtherPayableDaysIn" localSheetId="4">#REF!</definedName>
    <definedName name="AyanOtherPayableDaysIn">#REF!</definedName>
    <definedName name="AyanOtherPayablesIn" localSheetId="4">#REF!</definedName>
    <definedName name="AyanOtherPayablesIn">#REF!</definedName>
    <definedName name="AyanOtherReceivables" localSheetId="4">#REF!</definedName>
    <definedName name="AyanOtherReceivables">#REF!</definedName>
    <definedName name="AyanPayablesDaysIn" localSheetId="4">#REF!</definedName>
    <definedName name="AyanPayablesDaysIn">#REF!</definedName>
    <definedName name="AyanPayablesIn" localSheetId="4">#REF!</definedName>
    <definedName name="AyanPayablesIn">#REF!</definedName>
    <definedName name="AyanProcessCostFixedIn" localSheetId="4">#REF!</definedName>
    <definedName name="AyanProcessCostFixedIn">#REF!</definedName>
    <definedName name="AyanProcessCostVarIn" localSheetId="4">#REF!</definedName>
    <definedName name="AyanProcessCostVarIn">#REF!</definedName>
    <definedName name="AyanQuarterTaxPaid" localSheetId="4">#REF!</definedName>
    <definedName name="AyanQuarterTaxPaid">#REF!</definedName>
    <definedName name="AyanReceivableDaysIn" localSheetId="4">#REF!</definedName>
    <definedName name="AyanReceivableDaysIn">#REF!</definedName>
    <definedName name="AyanRecoveredGold" localSheetId="4">#REF!</definedName>
    <definedName name="AyanRecoveredGold">#REF!</definedName>
    <definedName name="AyanRecovery" localSheetId="4">#REF!</definedName>
    <definedName name="AyanRecovery">#REF!</definedName>
    <definedName name="AyanRefiningChargeIn" localSheetId="4">#REF!</definedName>
    <definedName name="AyanRefiningChargeIn">#REF!</definedName>
    <definedName name="AyanRefiningCharges" localSheetId="4">#REF!</definedName>
    <definedName name="AyanRefiningCharges">#REF!</definedName>
    <definedName name="AyanRevenue" localSheetId="4">#REF!</definedName>
    <definedName name="AyanRevenue">#REF!</definedName>
    <definedName name="AyanRevenueReceivables" localSheetId="4">#REF!</definedName>
    <definedName name="AyanRevenueReceivables">#REF!</definedName>
    <definedName name="AyanRevenueReceivablesIn" localSheetId="4">#REF!</definedName>
    <definedName name="AyanRevenueReceivablesIn">#REF!</definedName>
    <definedName name="AyanRevenueReceived" localSheetId="4">#REF!</definedName>
    <definedName name="AyanRevenueReceived">#REF!</definedName>
    <definedName name="AyanRevenueSpot" localSheetId="4">#REF!</definedName>
    <definedName name="AyanRevenueSpot">#REF!</definedName>
    <definedName name="AyanRoyaltyDue" localSheetId="4">#REF!</definedName>
    <definedName name="AyanRoyaltyDue">#REF!</definedName>
    <definedName name="AyanRoyaltyPaid" localSheetId="4">#REF!</definedName>
    <definedName name="AyanRoyaltyPaid">#REF!</definedName>
    <definedName name="AyanRoyaltyPayableDaysIn" localSheetId="4">#REF!</definedName>
    <definedName name="AyanRoyaltyPayableDaysIn">#REF!</definedName>
    <definedName name="AyanRoyaltyPayableIn" localSheetId="4">#REF!</definedName>
    <definedName name="AyanRoyaltyPayableIn">#REF!</definedName>
    <definedName name="AyanRoyaltyPayables" localSheetId="4">#REF!</definedName>
    <definedName name="AyanRoyaltyPayables">#REF!</definedName>
    <definedName name="AyanShareHoldersFunds" localSheetId="4">#REF!</definedName>
    <definedName name="AyanShareHoldersFunds">#REF!</definedName>
    <definedName name="AyanTaxDepreciation" localSheetId="4">#REF!</definedName>
    <definedName name="AyanTaxDepreciation">#REF!</definedName>
    <definedName name="AyanTaxDepreciationClass1In" localSheetId="4">#REF!</definedName>
    <definedName name="AyanTaxDepreciationClass1In">#REF!</definedName>
    <definedName name="AyanTaxDepreciationClass2In" localSheetId="4">#REF!</definedName>
    <definedName name="AyanTaxDepreciationClass2In">#REF!</definedName>
    <definedName name="AyanTaxDepreciationClass3In" localSheetId="4">#REF!</definedName>
    <definedName name="AyanTaxDepreciationClass3In">#REF!</definedName>
    <definedName name="AyanTaxDue" localSheetId="4">#REF!</definedName>
    <definedName name="AyanTaxDue">#REF!</definedName>
    <definedName name="AyanTaxOpeningLosses" localSheetId="4">#REF!</definedName>
    <definedName name="AyanTaxOpeningLosses">#REF!</definedName>
    <definedName name="AyanTaxOpeningNBV" localSheetId="4">#REF!</definedName>
    <definedName name="AyanTaxOpeningNBV">#REF!</definedName>
    <definedName name="AyanTaxPaid" localSheetId="4">#REF!</definedName>
    <definedName name="AyanTaxPaid">#REF!</definedName>
    <definedName name="AyanTaxPayablesCf" localSheetId="4">#REF!</definedName>
    <definedName name="AyanTaxPayablesCf">#REF!</definedName>
    <definedName name="AyanTaxPayablesIn" localSheetId="4">#REF!</definedName>
    <definedName name="AyanTaxPayablesIn">#REF!</definedName>
    <definedName name="AyanTaxRateIn" localSheetId="4">#REF!</definedName>
    <definedName name="AyanTaxRateIn">#REF!</definedName>
    <definedName name="AyanTaxRoyalty1In" localSheetId="4">#REF!</definedName>
    <definedName name="AyanTaxRoyalty1In">#REF!</definedName>
    <definedName name="AyanTaxRoyalty2In" localSheetId="4">#REF!</definedName>
    <definedName name="AyanTaxRoyalty2In">#REF!</definedName>
    <definedName name="AyanTaxRoyalty3In" localSheetId="4">#REF!</definedName>
    <definedName name="AyanTaxRoyalty3In">#REF!</definedName>
    <definedName name="AyanWasteMined" localSheetId="4">#REF!</definedName>
    <definedName name="AyanWasteMined">#REF!</definedName>
    <definedName name="AyanWasteMinedIn" localSheetId="4">#REF!</definedName>
    <definedName name="AyanWasteMinedIn">#REF!</definedName>
    <definedName name="bag_1">'[7]Расчет-выпуск'!$F$9</definedName>
    <definedName name="bag_2" localSheetId="4">[8]Проект2002!#REF!</definedName>
    <definedName name="bag_2">[8]Проект2002!#REF!</definedName>
    <definedName name="bag_3" localSheetId="4">[8]Проект2002!#REF!</definedName>
    <definedName name="bag_3">[8]Проект2002!#REF!</definedName>
    <definedName name="Balance_sheet" localSheetId="4">#REF!</definedName>
    <definedName name="Balance_sheet">#REF!</definedName>
    <definedName name="bau_1">'[7]Расчет-выпуск'!$F$8</definedName>
    <definedName name="bau_2" localSheetId="4">[8]Проект2002!#REF!</definedName>
    <definedName name="bau_2">[8]Проект2002!#REF!</definedName>
    <definedName name="bau_3" localSheetId="4">[8]Проект2002!#REF!</definedName>
    <definedName name="bau_3">[8]Проект2002!#REF!</definedName>
    <definedName name="Beg_Bal" localSheetId="4">#REF!</definedName>
    <definedName name="Beg_Bal">#REF!</definedName>
    <definedName name="Bibiani2001TaxPayable" localSheetId="4">#REF!</definedName>
    <definedName name="Bibiani2001TaxPayable">#REF!</definedName>
    <definedName name="BibianiCapexMaintenanceIn" localSheetId="4">#REF!</definedName>
    <definedName name="BibianiCapexMaintenanceIn">#REF!</definedName>
    <definedName name="BibianiCapexProjectIn" localSheetId="4">#REF!</definedName>
    <definedName name="BibianiCapexProjectIn">#REF!</definedName>
    <definedName name="BibianiCapexTotal" localSheetId="4">#REF!</definedName>
    <definedName name="BibianiCapexTotal">#REF!</definedName>
    <definedName name="BibianiClosureCostIn" localSheetId="4">#REF!</definedName>
    <definedName name="BibianiClosureCostIn">#REF!</definedName>
    <definedName name="BibianiCorpChargeIn" localSheetId="4">#REF!</definedName>
    <definedName name="BibianiCorpChargeIn">#REF!</definedName>
    <definedName name="BibianiDepreciation" localSheetId="4">#REF!</definedName>
    <definedName name="BibianiDepreciation">#REF!</definedName>
    <definedName name="BibianiDirectCosts" localSheetId="4">#REF!</definedName>
    <definedName name="BibianiDirectCosts">#REF!</definedName>
    <definedName name="BibianiDirectCostsPaid" localSheetId="4">#REF!</definedName>
    <definedName name="BibianiDirectCostsPaid">#REF!</definedName>
    <definedName name="BibianiExceptionalCostIn" localSheetId="4">#REF!</definedName>
    <definedName name="BibianiExceptionalCostIn">#REF!</definedName>
    <definedName name="BibianiExplorationCostIn" localSheetId="4">#REF!</definedName>
    <definedName name="BibianiExplorationCostIn">#REF!</definedName>
    <definedName name="BibianiExternalDebtBf" localSheetId="4">#REF!</definedName>
    <definedName name="BibianiExternalDebtBf">#REF!</definedName>
    <definedName name="BibianiExternalDebtCf" localSheetId="4">#REF!</definedName>
    <definedName name="BibianiExternalDebtCf">#REF!</definedName>
    <definedName name="BibianiExternalDebtMarginIn" localSheetId="4">#REF!</definedName>
    <definedName name="BibianiExternalDebtMarginIn">#REF!</definedName>
    <definedName name="BibianiExternalDebtOpeningBalIn" localSheetId="4">#REF!</definedName>
    <definedName name="BibianiExternalDebtOpeningBalIn">#REF!</definedName>
    <definedName name="BibianiExternalDrwdown" localSheetId="4">#REF!</definedName>
    <definedName name="BibianiExternalDrwdown">#REF!</definedName>
    <definedName name="BibianiExternalInterestDue" localSheetId="4">#REF!</definedName>
    <definedName name="BibianiExternalInterestDue">#REF!</definedName>
    <definedName name="BibianiExternalInterestPaid" localSheetId="4">#REF!</definedName>
    <definedName name="BibianiExternalInterestPaid">#REF!</definedName>
    <definedName name="BibianiExternalInterestRate" localSheetId="4">#REF!</definedName>
    <definedName name="BibianiExternalInterestRate">#REF!</definedName>
    <definedName name="BibianiExternalRepayment" localSheetId="4">#REF!</definedName>
    <definedName name="BibianiExternalRepayment">#REF!</definedName>
    <definedName name="BibianiFlexCapexIn" localSheetId="4">#REF!</definedName>
    <definedName name="BibianiFlexCapexIn">#REF!</definedName>
    <definedName name="BibianiFlexGradeIn" localSheetId="4">#REF!</definedName>
    <definedName name="BibianiFlexGradeIn">#REF!</definedName>
    <definedName name="BibianiFlexOpexIn" localSheetId="4">#REF!</definedName>
    <definedName name="BibianiFlexOpexIn">#REF!</definedName>
    <definedName name="BibianiFlexOreIn" localSheetId="4">#REF!</definedName>
    <definedName name="BibianiFlexOreIn">#REF!</definedName>
    <definedName name="BibianiFlexRecoveryIn" localSheetId="4">#REF!</definedName>
    <definedName name="BibianiFlexRecoveryIn">#REF!</definedName>
    <definedName name="BibianiFlexWasteIn" localSheetId="4">#REF!</definedName>
    <definedName name="BibianiFlexWasteIn">#REF!</definedName>
    <definedName name="BibianiG_ACostIn" localSheetId="4">#REF!</definedName>
    <definedName name="BibianiG_ACostIn">#REF!</definedName>
    <definedName name="BibianiGoldSalesOunces" localSheetId="4">#REF!</definedName>
    <definedName name="BibianiGoldSalesOunces">#REF!</definedName>
    <definedName name="BibianiInterCoBf" localSheetId="4">#REF!</definedName>
    <definedName name="BibianiInterCoBf">#REF!</definedName>
    <definedName name="BibianiInterCoCf" localSheetId="4">#REF!</definedName>
    <definedName name="BibianiInterCoCf">#REF!</definedName>
    <definedName name="BibianiInterCoDebtMarginIn" localSheetId="4">#REF!</definedName>
    <definedName name="BibianiInterCoDebtMarginIn">#REF!</definedName>
    <definedName name="BibianiInterCoDebtOpeningBalIn" localSheetId="4">#REF!</definedName>
    <definedName name="BibianiInterCoDebtOpeningBalIn">#REF!</definedName>
    <definedName name="BibianiInterCoDebtRepaymentIn" localSheetId="4">#REF!</definedName>
    <definedName name="BibianiInterCoDebtRepaymentIn">#REF!</definedName>
    <definedName name="BibianiInterCoDrawdown" localSheetId="4">#REF!</definedName>
    <definedName name="BibianiInterCoDrawdown">#REF!</definedName>
    <definedName name="BibianiInterCoInterest" localSheetId="4">#REF!</definedName>
    <definedName name="BibianiInterCoInterest">#REF!</definedName>
    <definedName name="BibianiInterCoRepayment" localSheetId="4">#REF!</definedName>
    <definedName name="BibianiInterCoRepayment">#REF!</definedName>
    <definedName name="BibianiInterestOnCashBalances" localSheetId="4">#REF!</definedName>
    <definedName name="BibianiInterestOnCashBalances">#REF!</definedName>
    <definedName name="BibianiMetalMilled" localSheetId="4">#REF!</definedName>
    <definedName name="BibianiMetalMilled">#REF!</definedName>
    <definedName name="BibianiMetalMined" localSheetId="4">#REF!</definedName>
    <definedName name="BibianiMetalMined">#REF!</definedName>
    <definedName name="BibianiMetRecoveryIn" localSheetId="4">#REF!</definedName>
    <definedName name="BibianiMetRecoveryIn">#REF!</definedName>
    <definedName name="BibianiMilledMetalIn" localSheetId="4">#REF!</definedName>
    <definedName name="BibianiMilledMetalIn">#REF!</definedName>
    <definedName name="BibianiMilledTonnesIn" localSheetId="4">#REF!</definedName>
    <definedName name="BibianiMilledTonnesIn">#REF!</definedName>
    <definedName name="BibianiMinedMetalIn" localSheetId="4">#REF!</definedName>
    <definedName name="BibianiMinedMetalIn">#REF!</definedName>
    <definedName name="BibianiMineLife" localSheetId="4">#REF!</definedName>
    <definedName name="BibianiMineLife">#REF!</definedName>
    <definedName name="BibianiMiningCostsFixedIn" localSheetId="4">#REF!</definedName>
    <definedName name="BibianiMiningCostsFixedIn">#REF!</definedName>
    <definedName name="BibianiMiningCostsVarIn" localSheetId="4">#REF!</definedName>
    <definedName name="BibianiMiningCostsVarIn">#REF!</definedName>
    <definedName name="BibianiNBVBf" localSheetId="4">#REF!</definedName>
    <definedName name="BibianiNBVBf">#REF!</definedName>
    <definedName name="BibianiNBVCf" localSheetId="4">#REF!</definedName>
    <definedName name="BibianiNBVCf">#REF!</definedName>
    <definedName name="BibianiNetAssets" localSheetId="4">#REF!</definedName>
    <definedName name="BibianiNetAssets">#REF!</definedName>
    <definedName name="BibianiOpCostPayables" localSheetId="4">#REF!</definedName>
    <definedName name="BibianiOpCostPayables">#REF!</definedName>
    <definedName name="BibianiOpeningCashIn" localSheetId="4">#REF!</definedName>
    <definedName name="BibianiOpeningCashIn">#REF!</definedName>
    <definedName name="BibianiOpeningEquityIn" localSheetId="4">#REF!</definedName>
    <definedName name="BibianiOpeningEquityIn">#REF!</definedName>
    <definedName name="BibianiOpeningExternalDebtIn" localSheetId="4">#REF!</definedName>
    <definedName name="BibianiOpeningExternalDebtIn">#REF!</definedName>
    <definedName name="BibianiOpeningInterCoBalIn" localSheetId="4">#REF!</definedName>
    <definedName name="BibianiOpeningInterCoBalIn">#REF!</definedName>
    <definedName name="BibianiOpeningLTDIn" localSheetId="4">#REF!</definedName>
    <definedName name="BibianiOpeningLTDIn">#REF!</definedName>
    <definedName name="BibianiOpeningNBVIn" localSheetId="4">#REF!</definedName>
    <definedName name="BibianiOpeningNBVIn">#REF!</definedName>
    <definedName name="BibianiOpeningPayablesIn" localSheetId="4">#REF!</definedName>
    <definedName name="BibianiOpeningPayablesIn">#REF!</definedName>
    <definedName name="BibianiOpeningProvsionsIn" localSheetId="4">#REF!</definedName>
    <definedName name="BibianiOpeningProvsionsIn">#REF!</definedName>
    <definedName name="BibianiOpeningReceivablesIn" localSheetId="4">#REF!</definedName>
    <definedName name="BibianiOpeningReceivablesIn">#REF!</definedName>
    <definedName name="BibianiOpeningStockIn" localSheetId="4">#REF!</definedName>
    <definedName name="BibianiOpeningStockIn">#REF!</definedName>
    <definedName name="BibianiOperatingCosts" localSheetId="4">#REF!</definedName>
    <definedName name="BibianiOperatingCosts">#REF!</definedName>
    <definedName name="BibianiOperatingCostsPaid" localSheetId="4">#REF!</definedName>
    <definedName name="BibianiOperatingCostsPaid">#REF!</definedName>
    <definedName name="BibianiOreMiled" localSheetId="4">#REF!</definedName>
    <definedName name="BibianiOreMiled">#REF!</definedName>
    <definedName name="BibianiOreMined" localSheetId="4">#REF!</definedName>
    <definedName name="BibianiOreMined">#REF!</definedName>
    <definedName name="BibianiOreMinedIn" localSheetId="4">#REF!</definedName>
    <definedName name="BibianiOreMinedIn">#REF!</definedName>
    <definedName name="BibianiOtherCostIn" localSheetId="4">#REF!</definedName>
    <definedName name="BibianiOtherCostIn">#REF!</definedName>
    <definedName name="BibianiOtherCostPayables" localSheetId="4">#REF!</definedName>
    <definedName name="BibianiOtherCostPayables">#REF!</definedName>
    <definedName name="BibianiOtherCostsPaid" localSheetId="4">#REF!</definedName>
    <definedName name="BibianiOtherCostsPaid">#REF!</definedName>
    <definedName name="BibianiOtherIncome" localSheetId="4">#REF!</definedName>
    <definedName name="BibianiOtherIncome">#REF!</definedName>
    <definedName name="BibianiOtherIncomeReceived" localSheetId="4">#REF!</definedName>
    <definedName name="BibianiOtherIncomeReceived">#REF!</definedName>
    <definedName name="BibianiOtherPayablesDays" localSheetId="4">#REF!</definedName>
    <definedName name="BibianiOtherPayablesDays">#REF!</definedName>
    <definedName name="BibianiOtherPayablesIn" localSheetId="4">#REF!</definedName>
    <definedName name="BibianiOtherPayablesIn">#REF!</definedName>
    <definedName name="BibianiOtherReceivables" localSheetId="4">#REF!</definedName>
    <definedName name="BibianiOtherReceivables">#REF!</definedName>
    <definedName name="BibianiPayablesDaysIn" localSheetId="4">#REF!</definedName>
    <definedName name="BibianiPayablesDaysIn">#REF!</definedName>
    <definedName name="BibianiPayablesIn" localSheetId="4">#REF!</definedName>
    <definedName name="BibianiPayablesIn">#REF!</definedName>
    <definedName name="BibianiProcessCostFixedIn" localSheetId="4">#REF!</definedName>
    <definedName name="BibianiProcessCostFixedIn">#REF!</definedName>
    <definedName name="BibianiProcessCostVarIn" localSheetId="4">#REF!</definedName>
    <definedName name="BibianiProcessCostVarIn">#REF!</definedName>
    <definedName name="BibianiQuarterTaxPaid" localSheetId="4">#REF!</definedName>
    <definedName name="BibianiQuarterTaxPaid">#REF!</definedName>
    <definedName name="BibianiReceivableDaysIn" localSheetId="4">#REF!</definedName>
    <definedName name="BibianiReceivableDaysIn">#REF!</definedName>
    <definedName name="BibianiRecoveredGold" localSheetId="4">#REF!</definedName>
    <definedName name="BibianiRecoveredGold">#REF!</definedName>
    <definedName name="BibianiRecovery" localSheetId="4">#REF!</definedName>
    <definedName name="BibianiRecovery">#REF!</definedName>
    <definedName name="BibianiRefiningChargeIn" localSheetId="4">#REF!</definedName>
    <definedName name="BibianiRefiningChargeIn">#REF!</definedName>
    <definedName name="BibianiRefiningCharges" localSheetId="4">#REF!</definedName>
    <definedName name="BibianiRefiningCharges">#REF!</definedName>
    <definedName name="BibianiRevenueReceivables" localSheetId="4">#REF!</definedName>
    <definedName name="BibianiRevenueReceivables">#REF!</definedName>
    <definedName name="BibianiRevenueReceivablesIn" localSheetId="4">#REF!</definedName>
    <definedName name="BibianiRevenueReceivablesIn">#REF!</definedName>
    <definedName name="BibianiRevenueReceived" localSheetId="4">#REF!</definedName>
    <definedName name="BibianiRevenueReceived">#REF!</definedName>
    <definedName name="BibianiRevenueSpot" localSheetId="4">#REF!</definedName>
    <definedName name="BibianiRevenueSpot">#REF!</definedName>
    <definedName name="BibianiRotaltyPaid" localSheetId="4">#REF!</definedName>
    <definedName name="BibianiRotaltyPaid">#REF!</definedName>
    <definedName name="BibianiRoyaltyDue" localSheetId="4">#REF!</definedName>
    <definedName name="BibianiRoyaltyDue">#REF!</definedName>
    <definedName name="BibianiRoyaltyPayableDaysIn" localSheetId="4">#REF!</definedName>
    <definedName name="BibianiRoyaltyPayableDaysIn">#REF!</definedName>
    <definedName name="BibianiRoyaltyPayables" localSheetId="4">#REF!</definedName>
    <definedName name="BibianiRoyaltyPayables">#REF!</definedName>
    <definedName name="BibianiRoyaltyPayablesIn" localSheetId="4">#REF!</definedName>
    <definedName name="BibianiRoyaltyPayablesIn">#REF!</definedName>
    <definedName name="BibianiShareholdersFunds" localSheetId="4">#REF!</definedName>
    <definedName name="BibianiShareholdersFunds">#REF!</definedName>
    <definedName name="BibianiStockMetalMined" localSheetId="4">#REF!</definedName>
    <definedName name="BibianiStockMetalMined">#REF!</definedName>
    <definedName name="BibianiStockOreMined" localSheetId="4">#REF!</definedName>
    <definedName name="BibianiStockOreMined">#REF!</definedName>
    <definedName name="BibianiStockpileMinedMetalIn" localSheetId="4">#REF!</definedName>
    <definedName name="BibianiStockpileMinedMetalIn">#REF!</definedName>
    <definedName name="BibianiStockpileOreMinedIn" localSheetId="4">#REF!</definedName>
    <definedName name="BibianiStockpileOreMinedIn">#REF!</definedName>
    <definedName name="BibianiTailsMetalIn" localSheetId="4">#REF!</definedName>
    <definedName name="BibianiTailsMetalIn">#REF!</definedName>
    <definedName name="BibianiTailsMetalMined" localSheetId="4">#REF!</definedName>
    <definedName name="BibianiTailsMetalMined">#REF!</definedName>
    <definedName name="BibianiTailsMined" localSheetId="4">#REF!</definedName>
    <definedName name="BibianiTailsMined">#REF!</definedName>
    <definedName name="BibianiTailsMinedIn" localSheetId="4">#REF!</definedName>
    <definedName name="BibianiTailsMinedIn">#REF!</definedName>
    <definedName name="BibianiTaxDepreciation" localSheetId="4">#REF!</definedName>
    <definedName name="BibianiTaxDepreciation">#REF!</definedName>
    <definedName name="BibianiTaxDepreciationClass1In" localSheetId="4">#REF!</definedName>
    <definedName name="BibianiTaxDepreciationClass1In">#REF!</definedName>
    <definedName name="BibianiTaxDepreciationClass2In" localSheetId="4">#REF!</definedName>
    <definedName name="BibianiTaxDepreciationClass2In">#REF!</definedName>
    <definedName name="BibianiTaxDepreciationClass3In" localSheetId="4">#REF!</definedName>
    <definedName name="BibianiTaxDepreciationClass3In">#REF!</definedName>
    <definedName name="BibianiTaxDue" localSheetId="4">#REF!</definedName>
    <definedName name="BibianiTaxDue">#REF!</definedName>
    <definedName name="BibianiTaxIGRCostIn" localSheetId="4">#REF!</definedName>
    <definedName name="BibianiTaxIGRCostIn">#REF!</definedName>
    <definedName name="BibianiTaxOpeningLosses" localSheetId="4">#REF!</definedName>
    <definedName name="BibianiTaxOpeningLosses">#REF!</definedName>
    <definedName name="BibianiTaxOpeningNBV" localSheetId="4">#REF!</definedName>
    <definedName name="BibianiTaxOpeningNBV">#REF!</definedName>
    <definedName name="BibianiTaxPayables" localSheetId="4">#REF!</definedName>
    <definedName name="BibianiTaxPayables">#REF!</definedName>
    <definedName name="BibianiTaxPayablesIn" localSheetId="4">#REF!</definedName>
    <definedName name="BibianiTaxPayablesIn">#REF!</definedName>
    <definedName name="BibianiTaxRateIn" localSheetId="4">#REF!</definedName>
    <definedName name="BibianiTaxRateIn">#REF!</definedName>
    <definedName name="BibianiTaxRoyalty1In" localSheetId="4">#REF!</definedName>
    <definedName name="BibianiTaxRoyalty1In">#REF!</definedName>
    <definedName name="BibianiTaxRoyalty3In" localSheetId="4">#REF!</definedName>
    <definedName name="BibianiTaxRoyalty3In">#REF!</definedName>
    <definedName name="BibianiUGMetalMined" localSheetId="4">#REF!</definedName>
    <definedName name="BibianiUGMetalMined">#REF!</definedName>
    <definedName name="BibianiUGMinedMetalIn" localSheetId="4">#REF!</definedName>
    <definedName name="BibianiUGMinedMetalIn">#REF!</definedName>
    <definedName name="BibianiUGMiningCostsVarIn" localSheetId="4">#REF!</definedName>
    <definedName name="BibianiUGMiningCostsVarIn">#REF!</definedName>
    <definedName name="BibianiUGOreMined" localSheetId="4">#REF!</definedName>
    <definedName name="BibianiUGOreMined">#REF!</definedName>
    <definedName name="BibianiUGOreMinedIn" localSheetId="4">#REF!</definedName>
    <definedName name="BibianiUGOreMinedIn">#REF!</definedName>
    <definedName name="BibianiWasteCostsVarIn" localSheetId="4">#REF!</definedName>
    <definedName name="BibianiWasteCostsVarIn">#REF!</definedName>
    <definedName name="BibianiWastedMined" localSheetId="4">#REF!</definedName>
    <definedName name="BibianiWastedMined">#REF!</definedName>
    <definedName name="BibianiWastedMinedIn" localSheetId="4">#REF!</definedName>
    <definedName name="BibianiWastedMinedIn">#REF!</definedName>
    <definedName name="BibinaiOpeningEarningsIn" localSheetId="4">#REF!</definedName>
    <definedName name="BibinaiOpeningEarningsIn">#REF!</definedName>
    <definedName name="BibinaiRevenue" localSheetId="4">#REF!</definedName>
    <definedName name="BibinaiRevenue">#REF!</definedName>
    <definedName name="BibinaiTaxPaid" localSheetId="4">#REF!</definedName>
    <definedName name="BibinaiTaxPaid">#REF!</definedName>
    <definedName name="BibinaiTaxRoyalty2In" localSheetId="4">#REF!</definedName>
    <definedName name="BibinaiTaxRoyalty2In">#REF!</definedName>
    <definedName name="Calendar_Year" localSheetId="4">#REF!</definedName>
    <definedName name="Calendar_Year">#REF!</definedName>
    <definedName name="Cash_flows" localSheetId="4">[9]CF!#REF!</definedName>
    <definedName name="Cash_flows">[9]CF!#REF!</definedName>
    <definedName name="Caustic_Soda" localSheetId="4">'[5]Esc Rates'!#REF!</definedName>
    <definedName name="Caustic_Soda">'[5]Esc Rates'!#REF!</definedName>
    <definedName name="CF_AccruedExpenses" localSheetId="4">#REF!</definedName>
    <definedName name="CF_AccruedExpenses">#REF!</definedName>
    <definedName name="CF_Cash" localSheetId="4">#REF!</definedName>
    <definedName name="CF_Cash">#REF!</definedName>
    <definedName name="CF_CurrentLTDebit" localSheetId="4">#REF!</definedName>
    <definedName name="CF_CurrentLTDebit">#REF!</definedName>
    <definedName name="CF_DeferredTax" localSheetId="4">#REF!</definedName>
    <definedName name="CF_DeferredTax">#REF!</definedName>
    <definedName name="CF_Dividends" localSheetId="4">#REF!</definedName>
    <definedName name="CF_Dividends">#REF!</definedName>
    <definedName name="CF_Intangibles" localSheetId="4">#REF!</definedName>
    <definedName name="CF_Intangibles">#REF!</definedName>
    <definedName name="CF_Inventories" localSheetId="4">#REF!</definedName>
    <definedName name="CF_Inventories">#REF!</definedName>
    <definedName name="CF_Investments" localSheetId="4">#REF!</definedName>
    <definedName name="CF_Investments">#REF!</definedName>
    <definedName name="CF_LTDebt" localSheetId="4">#REF!</definedName>
    <definedName name="CF_LTDebt">#REF!</definedName>
    <definedName name="CF_NetIncome" localSheetId="4">#REF!</definedName>
    <definedName name="CF_NetIncome">#REF!</definedName>
    <definedName name="CF_Payables" localSheetId="4">#REF!</definedName>
    <definedName name="CF_Payables">#REF!</definedName>
    <definedName name="CF_PrepaidExpenses" localSheetId="4">#REF!</definedName>
    <definedName name="CF_PrepaidExpenses">#REF!</definedName>
    <definedName name="CF_Property" localSheetId="4">#REF!</definedName>
    <definedName name="CF_Property">#REF!</definedName>
    <definedName name="CF_Receivables" localSheetId="4">#REF!</definedName>
    <definedName name="CF_Receivables">#REF!</definedName>
    <definedName name="CF_Shares" localSheetId="4">#REF!</definedName>
    <definedName name="CF_Shares">#REF!</definedName>
    <definedName name="CF_Taxation" localSheetId="4">#REF!</definedName>
    <definedName name="CF_Taxation">#REF!</definedName>
    <definedName name="CFADS" localSheetId="4">#REF!</definedName>
    <definedName name="CFADS">#REF!</definedName>
    <definedName name="closing2011">[6]Rates!$C$6</definedName>
    <definedName name="ConsolidatedGAGGoodwillDepreciationIn" localSheetId="4">#REF!</definedName>
    <definedName name="ConsolidatedGAGGoodwillDepreciationIn">#REF!</definedName>
    <definedName name="ConsolidatedGoodwillDepreciationIn" localSheetId="4">#REF!</definedName>
    <definedName name="ConsolidatedGoodwillDepreciationIn">#REF!</definedName>
    <definedName name="ConsolidationDeferredHedgeIn" localSheetId="4">#REF!</definedName>
    <definedName name="ConsolidationDeferredHedgeIn">#REF!</definedName>
    <definedName name="CONT">'[10]Escalated Budget'!$B$1895</definedName>
    <definedName name="ConversionOunceKilo" localSheetId="4">#REF!</definedName>
    <definedName name="ConversionOunceKilo">#REF!</definedName>
    <definedName name="CY_Cash_Div_Dec" localSheetId="4">'[11]Income Statement'!#REF!</definedName>
    <definedName name="CY_Cash_Div_Dec">'[11]Income Statement'!#REF!</definedName>
    <definedName name="CY_CASH_DIVIDENDS_DECLARED__per_common_share" localSheetId="4">'[11]Income Statement'!#REF!</definedName>
    <definedName name="CY_CASH_DIVIDENDS_DECLARED__per_common_share">'[11]Income Statement'!#REF!</definedName>
    <definedName name="CY_Earnings_per_share" localSheetId="4">[11]Ratios!#REF!</definedName>
    <definedName name="CY_Earnings_per_share">[11]Ratios!#REF!</definedName>
    <definedName name="CY_LT_Debt" localSheetId="4">'[11]Balance Sheet'!#REF!</definedName>
    <definedName name="CY_LT_Debt">'[11]Balance Sheet'!#REF!</definedName>
    <definedName name="CY_Market_Value_of_Equity" localSheetId="4">'[11]Income Statement'!#REF!</definedName>
    <definedName name="CY_Market_Value_of_Equity">'[11]Income Statement'!#REF!</definedName>
    <definedName name="CY_PBT_and_ExtraGain_RUR" localSheetId="4">#REF!</definedName>
    <definedName name="CY_PBT_and_ExtraGain_RUR">#REF!</definedName>
    <definedName name="CY_PBT_and_ExtraGain_USD">'[12]BS &amp; IS'!$B$100</definedName>
    <definedName name="CY_Tangible_Net_Worth" localSheetId="4">'[11]Income Statement'!#REF!</definedName>
    <definedName name="CY_Tangible_Net_Worth">'[11]Income Statement'!#REF!</definedName>
    <definedName name="CY_Weighted_Average" localSheetId="4">'[11]Income Statement'!#REF!</definedName>
    <definedName name="CY_Weighted_Average">'[11]Income Statement'!#REF!</definedName>
    <definedName name="CY_Working_Capital" localSheetId="4">'[11]Income Statement'!#REF!</definedName>
    <definedName name="CY_Working_Capital">'[11]Income Statement'!#REF!</definedName>
    <definedName name="Data" localSheetId="4">#REF!</definedName>
    <definedName name="Data">#REF!</definedName>
    <definedName name="DaysInPeriod" localSheetId="4">#REF!</definedName>
    <definedName name="DaysInPeriod">#REF!</definedName>
    <definedName name="DaysInYear" localSheetId="4">#REF!</definedName>
    <definedName name="DaysInYear">#REF!</definedName>
    <definedName name="DEPT_CODE">[5]besc!$A$1:$A$65536</definedName>
    <definedName name="Development" localSheetId="4">#REF!</definedName>
    <definedName name="Development">#REF!</definedName>
    <definedName name="Difference" localSheetId="4">#REF!</definedName>
    <definedName name="Difference">#REF!</definedName>
    <definedName name="Disaggregations" localSheetId="4">#REF!</definedName>
    <definedName name="Disaggregations">#REF!</definedName>
    <definedName name="DISCIPLINE_CODE" localSheetId="4">#REF!</definedName>
    <definedName name="DISCIPLINE_CODE">#REF!</definedName>
    <definedName name="DSCR" localSheetId="4">#REF!</definedName>
    <definedName name="DSCR">#REF!</definedName>
    <definedName name="DSRAFundingIn" localSheetId="4">#REF!</definedName>
    <definedName name="DSRAFundingIn">#REF!</definedName>
    <definedName name="ELE_CODE">[5]besc!$E$1:$E$65536</definedName>
    <definedName name="End_Bal" localSheetId="4">#REF!</definedName>
    <definedName name="End_Bal">#REF!</definedName>
    <definedName name="EndOfFinancialYear" localSheetId="4">#REF!</definedName>
    <definedName name="EndOfFinancialYear">#REF!</definedName>
    <definedName name="ex_rate">'[13]свод_$'!$B$11</definedName>
    <definedName name="excess_count">'[14]SA Procedures'!$C$32</definedName>
    <definedName name="Expected_balance" localSheetId="4">#REF!</definedName>
    <definedName name="Expected_balance">#REF!</definedName>
    <definedName name="Extra_Pay" localSheetId="4">#REF!</definedName>
    <definedName name="Extra_Pay">#REF!</definedName>
    <definedName name="FredaCapexMaintenanceIn" localSheetId="4">#REF!</definedName>
    <definedName name="FredaCapexMaintenanceIn">#REF!</definedName>
    <definedName name="FredaCapexProjectIn" localSheetId="4">#REF!</definedName>
    <definedName name="FredaCapexProjectIn">#REF!</definedName>
    <definedName name="FredaCapexTotal" localSheetId="4">#REF!</definedName>
    <definedName name="FredaCapexTotal">#REF!</definedName>
    <definedName name="FredaClosureCostIn" localSheetId="4">#REF!</definedName>
    <definedName name="FredaClosureCostIn">#REF!</definedName>
    <definedName name="FredaCorpChargeIn" localSheetId="4">#REF!</definedName>
    <definedName name="FredaCorpChargeIn">#REF!</definedName>
    <definedName name="FredaDepreciation" localSheetId="4">#REF!</definedName>
    <definedName name="FredaDepreciation">#REF!</definedName>
    <definedName name="FredaDirectCosts" localSheetId="4">#REF!</definedName>
    <definedName name="FredaDirectCosts">#REF!</definedName>
    <definedName name="FredaDirectCostsPaid" localSheetId="4">#REF!</definedName>
    <definedName name="FredaDirectCostsPaid">#REF!</definedName>
    <definedName name="FredaExceptionalCostIn" localSheetId="4">#REF!</definedName>
    <definedName name="FredaExceptionalCostIn">#REF!</definedName>
    <definedName name="FredaExchangeRate" localSheetId="4">#REF!</definedName>
    <definedName name="FredaExchangeRate">#REF!</definedName>
    <definedName name="FredaExplorationCostIn" localSheetId="4">#REF!</definedName>
    <definedName name="FredaExplorationCostIn">#REF!</definedName>
    <definedName name="FredaExternalDebtBf" localSheetId="4">#REF!</definedName>
    <definedName name="FredaExternalDebtBf">#REF!</definedName>
    <definedName name="FredaExternalDebtCf" localSheetId="4">#REF!</definedName>
    <definedName name="FredaExternalDebtCf">#REF!</definedName>
    <definedName name="FredaExternalDebtCloseOutPayment" localSheetId="4">#REF!</definedName>
    <definedName name="FredaExternalDebtCloseOutPayment">#REF!</definedName>
    <definedName name="FredaExternalDebtMarginIn" localSheetId="4">#REF!</definedName>
    <definedName name="FredaExternalDebtMarginIn">#REF!</definedName>
    <definedName name="FredaExternalDebtOpeningBalIn" localSheetId="4">#REF!</definedName>
    <definedName name="FredaExternalDebtOpeningBalIn">#REF!</definedName>
    <definedName name="FredaExternalDrawdown" localSheetId="4">#REF!</definedName>
    <definedName name="FredaExternalDrawdown">#REF!</definedName>
    <definedName name="FredaExternalFinalPayment" localSheetId="4">#REF!</definedName>
    <definedName name="FredaExternalFinalPayment">#REF!</definedName>
    <definedName name="FredaExternalInterestDue" localSheetId="4">#REF!</definedName>
    <definedName name="FredaExternalInterestDue">#REF!</definedName>
    <definedName name="FredaExternalInterestPaid" localSheetId="4">#REF!</definedName>
    <definedName name="FredaExternalInterestPaid">#REF!</definedName>
    <definedName name="FredaExternalInterestRate" localSheetId="4">#REF!</definedName>
    <definedName name="FredaExternalInterestRate">#REF!</definedName>
    <definedName name="FredaExternalRepayment" localSheetId="4">#REF!</definedName>
    <definedName name="FredaExternalRepayment">#REF!</definedName>
    <definedName name="FredaFlexCapexIn" localSheetId="4">#REF!</definedName>
    <definedName name="FredaFlexCapexIn">#REF!</definedName>
    <definedName name="FredaFlexGradeIn" localSheetId="4">#REF!</definedName>
    <definedName name="FredaFlexGradeIn">#REF!</definedName>
    <definedName name="FredaFlexOpexIn" localSheetId="4">#REF!</definedName>
    <definedName name="FredaFlexOpexIn">#REF!</definedName>
    <definedName name="FredaFlexOreIn" localSheetId="4">#REF!</definedName>
    <definedName name="FredaFlexOreIn">#REF!</definedName>
    <definedName name="FredaFlexRecoveryIn" localSheetId="4">#REF!</definedName>
    <definedName name="FredaFlexRecoveryIn">#REF!</definedName>
    <definedName name="FredaFlexWasteIn" localSheetId="4">#REF!</definedName>
    <definedName name="FredaFlexWasteIn">#REF!</definedName>
    <definedName name="FredaG_ACostIn" localSheetId="4">#REF!</definedName>
    <definedName name="FredaG_ACostIn">#REF!</definedName>
    <definedName name="FredaGoldSalesOunces" localSheetId="4">#REF!</definedName>
    <definedName name="FredaGoldSalesOunces">#REF!</definedName>
    <definedName name="FredaInterCoBf" localSheetId="4">#REF!</definedName>
    <definedName name="FredaInterCoBf">#REF!</definedName>
    <definedName name="FredaInterCoCf" localSheetId="4">#REF!</definedName>
    <definedName name="FredaInterCoCf">#REF!</definedName>
    <definedName name="FredaInterCoDebtMarginIn" localSheetId="4">#REF!</definedName>
    <definedName name="FredaInterCoDebtMarginIn">#REF!</definedName>
    <definedName name="FredaIntercoDebtOpeningBalIn" localSheetId="4">#REF!</definedName>
    <definedName name="FredaIntercoDebtOpeningBalIn">#REF!</definedName>
    <definedName name="FredaInterCoDebtRepaymentIn" localSheetId="4">#REF!</definedName>
    <definedName name="FredaInterCoDebtRepaymentIn">#REF!</definedName>
    <definedName name="FredaInterCoDrawdown" localSheetId="4">#REF!</definedName>
    <definedName name="FredaInterCoDrawdown">#REF!</definedName>
    <definedName name="FredaInterCoInterest" localSheetId="4">#REF!</definedName>
    <definedName name="FredaInterCoInterest">#REF!</definedName>
    <definedName name="FredaInterCoRepayment" localSheetId="4">#REF!</definedName>
    <definedName name="FredaInterCoRepayment">#REF!</definedName>
    <definedName name="FredaInterestOnCashBalances" localSheetId="4">#REF!</definedName>
    <definedName name="FredaInterestOnCashBalances">#REF!</definedName>
    <definedName name="FredaMetalMilled" localSheetId="4">#REF!</definedName>
    <definedName name="FredaMetalMilled">#REF!</definedName>
    <definedName name="FredaMetalMined" localSheetId="4">#REF!</definedName>
    <definedName name="FredaMetalMined">#REF!</definedName>
    <definedName name="FredaMetRecoveryIn" localSheetId="4">#REF!</definedName>
    <definedName name="FredaMetRecoveryIn">#REF!</definedName>
    <definedName name="FredaMinedMetalIn" localSheetId="4">#REF!</definedName>
    <definedName name="FredaMinedMetalIn">#REF!</definedName>
    <definedName name="FredaMineLife" localSheetId="4">#REF!</definedName>
    <definedName name="FredaMineLife">#REF!</definedName>
    <definedName name="FredaMiningCostsFixedIn" localSheetId="4">#REF!</definedName>
    <definedName name="FredaMiningCostsFixedIn">#REF!</definedName>
    <definedName name="FredaMiningCostsVarIn" localSheetId="4">#REF!</definedName>
    <definedName name="FredaMiningCostsVarIn">#REF!</definedName>
    <definedName name="FredaNBVBf" localSheetId="4">#REF!</definedName>
    <definedName name="FredaNBVBf">#REF!</definedName>
    <definedName name="FredaNBVCf" localSheetId="4">#REF!</definedName>
    <definedName name="FredaNBVCf">#REF!</definedName>
    <definedName name="FredaNetAssets" localSheetId="4">#REF!</definedName>
    <definedName name="FredaNetAssets">#REF!</definedName>
    <definedName name="FredaOpCostPayables" localSheetId="4">#REF!</definedName>
    <definedName name="FredaOpCostPayables">#REF!</definedName>
    <definedName name="FredaOpCostPayablesIn" localSheetId="4">#REF!</definedName>
    <definedName name="FredaOpCostPayablesIn">#REF!</definedName>
    <definedName name="FredaOpeningCashIn" localSheetId="4">#REF!</definedName>
    <definedName name="FredaOpeningCashIn">#REF!</definedName>
    <definedName name="FredaOpeningEarningsIn" localSheetId="4">#REF!</definedName>
    <definedName name="FredaOpeningEarningsIn">#REF!</definedName>
    <definedName name="FredaOpeningEquityIn" localSheetId="4">#REF!</definedName>
    <definedName name="FredaOpeningEquityIn">#REF!</definedName>
    <definedName name="FredaOpeningExternalDebtIn" localSheetId="4">#REF!</definedName>
    <definedName name="FredaOpeningExternalDebtIn">#REF!</definedName>
    <definedName name="FredaOpeningInterCoBalIn" localSheetId="4">#REF!</definedName>
    <definedName name="FredaOpeningInterCoBalIn">#REF!</definedName>
    <definedName name="FredaOPeningLTDIn" localSheetId="4">#REF!</definedName>
    <definedName name="FredaOPeningLTDIn">#REF!</definedName>
    <definedName name="FredaOPeningNBVIn" localSheetId="4">#REF!</definedName>
    <definedName name="FredaOPeningNBVIn">#REF!</definedName>
    <definedName name="FredaOpeningPayablesIn" localSheetId="4">#REF!</definedName>
    <definedName name="FredaOpeningPayablesIn">#REF!</definedName>
    <definedName name="FredaOpeningProvisionsIn" localSheetId="4">#REF!</definedName>
    <definedName name="FredaOpeningProvisionsIn">#REF!</definedName>
    <definedName name="FredaOpeningReceivablesIn" localSheetId="4">#REF!</definedName>
    <definedName name="FredaOpeningReceivablesIn">#REF!</definedName>
    <definedName name="FredaOpeningStockIn" localSheetId="4">#REF!</definedName>
    <definedName name="FredaOpeningStockIn">#REF!</definedName>
    <definedName name="FredaOperatingCosts" localSheetId="4">#REF!</definedName>
    <definedName name="FredaOperatingCosts">#REF!</definedName>
    <definedName name="FredaOperatingCostsPaid" localSheetId="4">#REF!</definedName>
    <definedName name="FredaOperatingCostsPaid">#REF!</definedName>
    <definedName name="FredaOreMilled" localSheetId="4">#REF!</definedName>
    <definedName name="FredaOreMilled">#REF!</definedName>
    <definedName name="FredaOreMined" localSheetId="4">#REF!</definedName>
    <definedName name="FredaOreMined">#REF!</definedName>
    <definedName name="FredaOreMinedIn" localSheetId="4">#REF!</definedName>
    <definedName name="FredaOreMinedIn">#REF!</definedName>
    <definedName name="FredaOtherCostIn" localSheetId="4">#REF!</definedName>
    <definedName name="FredaOtherCostIn">#REF!</definedName>
    <definedName name="FredaOtherCostPayableDays" localSheetId="4">#REF!</definedName>
    <definedName name="FredaOtherCostPayableDays">#REF!</definedName>
    <definedName name="FredaOtherCostPayables" localSheetId="4">#REF!</definedName>
    <definedName name="FredaOtherCostPayables">#REF!</definedName>
    <definedName name="FredaOtherCostPayablesIn" localSheetId="4">#REF!</definedName>
    <definedName name="FredaOtherCostPayablesIn">#REF!</definedName>
    <definedName name="FredaOtherCostsPaid" localSheetId="4">#REF!</definedName>
    <definedName name="FredaOtherCostsPaid">#REF!</definedName>
    <definedName name="FredaOtherIncome" localSheetId="4">#REF!</definedName>
    <definedName name="FredaOtherIncome">#REF!</definedName>
    <definedName name="FredaOtherIncomeReceived" localSheetId="4">#REF!</definedName>
    <definedName name="FredaOtherIncomeReceived">#REF!</definedName>
    <definedName name="FredaOtherReceivables" localSheetId="4">#REF!</definedName>
    <definedName name="FredaOtherReceivables">#REF!</definedName>
    <definedName name="FredaPayablesDaysIn" localSheetId="4">#REF!</definedName>
    <definedName name="FredaPayablesDaysIn">#REF!</definedName>
    <definedName name="FredaProcessCostFixedIn" localSheetId="4">#REF!</definedName>
    <definedName name="FredaProcessCostFixedIn">#REF!</definedName>
    <definedName name="FredaProcessCostVarIn" localSheetId="4">#REF!</definedName>
    <definedName name="FredaProcessCostVarIn">#REF!</definedName>
    <definedName name="FredaQuarterTaxPaid" localSheetId="4">#REF!</definedName>
    <definedName name="FredaQuarterTaxPaid">#REF!</definedName>
    <definedName name="FredaReceivableDaysIn" localSheetId="4">#REF!</definedName>
    <definedName name="FredaReceivableDaysIn">#REF!</definedName>
    <definedName name="FredaReceivableRevenueIn" localSheetId="4">#REF!</definedName>
    <definedName name="FredaReceivableRevenueIn">#REF!</definedName>
    <definedName name="FredaRecoveredGold" localSheetId="4">#REF!</definedName>
    <definedName name="FredaRecoveredGold">#REF!</definedName>
    <definedName name="FredaRecovery" localSheetId="4">#REF!</definedName>
    <definedName name="FredaRecovery">#REF!</definedName>
    <definedName name="FredaRefiningChargeIn" localSheetId="4">#REF!</definedName>
    <definedName name="FredaRefiningChargeIn">#REF!</definedName>
    <definedName name="FredaRefiningCharges" localSheetId="4">#REF!</definedName>
    <definedName name="FredaRefiningCharges">#REF!</definedName>
    <definedName name="FredaRevenue" localSheetId="4">#REF!</definedName>
    <definedName name="FredaRevenue">#REF!</definedName>
    <definedName name="FredaRevenueReceivables" localSheetId="4">#REF!</definedName>
    <definedName name="FredaRevenueReceivables">#REF!</definedName>
    <definedName name="FredaRevenueReceived" localSheetId="4">#REF!</definedName>
    <definedName name="FredaRevenueReceived">#REF!</definedName>
    <definedName name="FredaRevenueSpot" localSheetId="4">#REF!</definedName>
    <definedName name="FredaRevenueSpot">#REF!</definedName>
    <definedName name="FredaRoyaltyDue" localSheetId="4">#REF!</definedName>
    <definedName name="FredaRoyaltyDue">#REF!</definedName>
    <definedName name="FredaRoyaltyPaid" localSheetId="4">#REF!</definedName>
    <definedName name="FredaRoyaltyPaid">#REF!</definedName>
    <definedName name="FredaRoyaltyPayable" localSheetId="4">#REF!</definedName>
    <definedName name="FredaRoyaltyPayable">#REF!</definedName>
    <definedName name="FredaRoyaltyPayableDays" localSheetId="4">#REF!</definedName>
    <definedName name="FredaRoyaltyPayableDays">#REF!</definedName>
    <definedName name="FredaRoyaltyPayablesIn" localSheetId="4">#REF!</definedName>
    <definedName name="FredaRoyaltyPayablesIn">#REF!</definedName>
    <definedName name="FredaShareholdersFunds" localSheetId="4">#REF!</definedName>
    <definedName name="FredaShareholdersFunds">#REF!</definedName>
    <definedName name="FredaStockpileMetalIn" localSheetId="4">#REF!</definedName>
    <definedName name="FredaStockpileMetalIn">#REF!</definedName>
    <definedName name="FredaStockpileMetalMined" localSheetId="4">#REF!</definedName>
    <definedName name="FredaStockpileMetalMined">#REF!</definedName>
    <definedName name="FredaStockpileMined" localSheetId="4">#REF!</definedName>
    <definedName name="FredaStockpileMined">#REF!</definedName>
    <definedName name="FredaStockpileMinedIn" localSheetId="4">#REF!</definedName>
    <definedName name="FredaStockpileMinedIn">#REF!</definedName>
    <definedName name="FredaTaxCapitalAllowanceIn" localSheetId="4">#REF!</definedName>
    <definedName name="FredaTaxCapitalAllowanceIn">#REF!</definedName>
    <definedName name="FredaTaxDepreciationClass1In" localSheetId="4">#REF!</definedName>
    <definedName name="FredaTaxDepreciationClass1In">#REF!</definedName>
    <definedName name="FredaTaxDepreciationClass2In" localSheetId="4">#REF!</definedName>
    <definedName name="FredaTaxDepreciationClass2In">#REF!</definedName>
    <definedName name="FredaTaxDepreciationClass3In" localSheetId="4">#REF!</definedName>
    <definedName name="FredaTaxDepreciationClass3In">#REF!</definedName>
    <definedName name="FredaTaxDue" localSheetId="4">#REF!</definedName>
    <definedName name="FredaTaxDue">#REF!</definedName>
    <definedName name="FredaTaxExchangeRate" localSheetId="4">#REF!</definedName>
    <definedName name="FredaTaxExchangeRate">#REF!</definedName>
    <definedName name="FredaTaxOpeningCAIn" localSheetId="4">#REF!</definedName>
    <definedName name="FredaTaxOpeningCAIn">#REF!</definedName>
    <definedName name="FredaTaxOpeningLossess" localSheetId="4">#REF!</definedName>
    <definedName name="FredaTaxOpeningLossess">#REF!</definedName>
    <definedName name="FredaTaxOpeningNBV" localSheetId="4">#REF!</definedName>
    <definedName name="FredaTaxOpeningNBV">#REF!</definedName>
    <definedName name="FredaTaxPaid" localSheetId="4">#REF!</definedName>
    <definedName name="FredaTaxPaid">#REF!</definedName>
    <definedName name="FredaTaxPayable" localSheetId="4">#REF!</definedName>
    <definedName name="FredaTaxPayable">#REF!</definedName>
    <definedName name="FredaTaxPayablesIn" localSheetId="4">#REF!</definedName>
    <definedName name="FredaTaxPayablesIn">#REF!</definedName>
    <definedName name="FredaTaxRateIn" localSheetId="4">#REF!</definedName>
    <definedName name="FredaTaxRateIn">#REF!</definedName>
    <definedName name="FredaTaxRoyalty1In" localSheetId="4">#REF!</definedName>
    <definedName name="FredaTaxRoyalty1In">#REF!</definedName>
    <definedName name="FredaTaxRoyalty2In" localSheetId="4">#REF!</definedName>
    <definedName name="FredaTaxRoyalty2In">#REF!</definedName>
    <definedName name="FredaTaxRoyalty3In" localSheetId="4">#REF!</definedName>
    <definedName name="FredaTaxRoyalty3In">#REF!</definedName>
    <definedName name="FredaWasteMined" localSheetId="4">#REF!</definedName>
    <definedName name="FredaWasteMined">#REF!</definedName>
    <definedName name="FredaWasteMinedIn" localSheetId="4">#REF!</definedName>
    <definedName name="FredaWasteMinedIn">#REF!</definedName>
    <definedName name="Full_Print" localSheetId="4">#REF!</definedName>
    <definedName name="Full_Print">#REF!</definedName>
    <definedName name="gb_1">'[7]Расчет-выпуск'!$F$28</definedName>
    <definedName name="gb_2" localSheetId="4">[8]Проект2002!#REF!</definedName>
    <definedName name="gb_2">[8]Проект2002!#REF!</definedName>
    <definedName name="gb_3" localSheetId="4">[8]Проект2002!#REF!</definedName>
    <definedName name="gb_3">[8]Проект2002!#REF!</definedName>
    <definedName name="gd_1">'[7]Расчет-выпуск'!$F$61</definedName>
    <definedName name="gd_2" localSheetId="4">[8]Проект2002!#REF!</definedName>
    <definedName name="gd_2">[8]Проект2002!#REF!</definedName>
    <definedName name="gd_3" localSheetId="4">[8]Проект2002!#REF!</definedName>
    <definedName name="gd_3">[8]Проект2002!#REF!</definedName>
    <definedName name="GeitaAshantiInterest" localSheetId="4">#REF!</definedName>
    <definedName name="GeitaAshantiInterest">#REF!</definedName>
    <definedName name="GeitaCapexMaintenanceIn" localSheetId="4">#REF!</definedName>
    <definedName name="GeitaCapexMaintenanceIn">#REF!</definedName>
    <definedName name="GeitaCapexProjectIn" localSheetId="4">#REF!</definedName>
    <definedName name="GeitaCapexProjectIn">#REF!</definedName>
    <definedName name="GeitaCapexTotal" localSheetId="4">#REF!</definedName>
    <definedName name="GeitaCapexTotal">#REF!</definedName>
    <definedName name="GeitaCapitalAllowanceIn" localSheetId="4">#REF!</definedName>
    <definedName name="GeitaCapitalAllowanceIn">#REF!</definedName>
    <definedName name="GeitaCapitalAllowancesOpeningBalIn" localSheetId="4">#REF!</definedName>
    <definedName name="GeitaCapitalAllowancesOpeningBalIn">#REF!</definedName>
    <definedName name="GeitaCashflowtoAshanti" localSheetId="4">#REF!</definedName>
    <definedName name="GeitaCashflowtoAshanti">#REF!</definedName>
    <definedName name="GeitaCFADS" localSheetId="4">#REF!</definedName>
    <definedName name="GeitaCFADS">#REF!</definedName>
    <definedName name="GeitaClosureCostIn" localSheetId="4">#REF!</definedName>
    <definedName name="GeitaClosureCostIn">#REF!</definedName>
    <definedName name="GeitaCorpChargeIn" localSheetId="4">#REF!</definedName>
    <definedName name="GeitaCorpChargeIn">#REF!</definedName>
    <definedName name="GeitaDepreciation" localSheetId="4">#REF!</definedName>
    <definedName name="GeitaDepreciation">#REF!</definedName>
    <definedName name="GeitaDirectCosts" localSheetId="4">#REF!</definedName>
    <definedName name="GeitaDirectCosts">#REF!</definedName>
    <definedName name="GeitaDirectCostsPaid" localSheetId="4">#REF!</definedName>
    <definedName name="GeitaDirectCostsPaid">#REF!</definedName>
    <definedName name="GeitaExceptionalCostIn" localSheetId="4">#REF!</definedName>
    <definedName name="GeitaExceptionalCostIn">#REF!</definedName>
    <definedName name="GeitaExplorationCostIn" localSheetId="4">#REF!</definedName>
    <definedName name="GeitaExplorationCostIn">#REF!</definedName>
    <definedName name="GeitaExternalDebtBf" localSheetId="4">#REF!</definedName>
    <definedName name="GeitaExternalDebtBf">#REF!</definedName>
    <definedName name="GeitaExternalDebtCf" localSheetId="4">#REF!</definedName>
    <definedName name="GeitaExternalDebtCf">#REF!</definedName>
    <definedName name="GeitaExternalDebtMarginIn" localSheetId="4">#REF!</definedName>
    <definedName name="GeitaExternalDebtMarginIn">#REF!</definedName>
    <definedName name="GeitaExternalDebtOpeningBalIn" localSheetId="4">#REF!</definedName>
    <definedName name="GeitaExternalDebtOpeningBalIn">#REF!</definedName>
    <definedName name="GeitaExternalDebtPRIIn" localSheetId="4">#REF!</definedName>
    <definedName name="GeitaExternalDebtPRIIn">#REF!</definedName>
    <definedName name="GeitaExternalDebtRepaymentIn" localSheetId="4">#REF!</definedName>
    <definedName name="GeitaExternalDebtRepaymentIn">#REF!</definedName>
    <definedName name="GeitaExternalDrawdown" localSheetId="4">#REF!</definedName>
    <definedName name="GeitaExternalDrawdown">#REF!</definedName>
    <definedName name="GeitaExternalInterestDue" localSheetId="4">#REF!</definedName>
    <definedName name="GeitaExternalInterestDue">#REF!</definedName>
    <definedName name="GeitaExternalInterestPaid" localSheetId="4">#REF!</definedName>
    <definedName name="GeitaExternalInterestPaid">#REF!</definedName>
    <definedName name="GeitaExternalInterestRate" localSheetId="4">#REF!</definedName>
    <definedName name="GeitaExternalInterestRate">#REF!</definedName>
    <definedName name="GeitaExternalRepayment" localSheetId="4">#REF!</definedName>
    <definedName name="GeitaExternalRepayment">#REF!</definedName>
    <definedName name="GeitaFlexCapexIn" localSheetId="4">#REF!</definedName>
    <definedName name="GeitaFlexCapexIn">#REF!</definedName>
    <definedName name="GeitaFlexGradeIn" localSheetId="4">#REF!</definedName>
    <definedName name="GeitaFlexGradeIn">#REF!</definedName>
    <definedName name="GeitaFlexOpexIn" localSheetId="4">#REF!</definedName>
    <definedName name="GeitaFlexOpexIn">#REF!</definedName>
    <definedName name="GeitaFlexOreIn" localSheetId="4">#REF!</definedName>
    <definedName name="GeitaFlexOreIn">#REF!</definedName>
    <definedName name="GeitaFlexRecoveryIn" localSheetId="4">#REF!</definedName>
    <definedName name="GeitaFlexRecoveryIn">#REF!</definedName>
    <definedName name="GeitaFlexWasteIn" localSheetId="4">#REF!</definedName>
    <definedName name="GeitaFlexWasteIn">#REF!</definedName>
    <definedName name="GeitaG_ACostIn" localSheetId="4">#REF!</definedName>
    <definedName name="GeitaG_ACostIn">#REF!</definedName>
    <definedName name="GeitaGoldSalesOunces" localSheetId="4">#REF!</definedName>
    <definedName name="GeitaGoldSalesOunces">#REF!</definedName>
    <definedName name="GeitaHedgeBookCashflowToModel" localSheetId="4">#REF!</definedName>
    <definedName name="GeitaHedgeBookCashflowToModel">#REF!</definedName>
    <definedName name="GeitaInterCoBf" localSheetId="4">#REF!</definedName>
    <definedName name="GeitaInterCoBf">#REF!</definedName>
    <definedName name="GeitaInterCoCf" localSheetId="4">#REF!</definedName>
    <definedName name="GeitaInterCoCf">#REF!</definedName>
    <definedName name="GeitaInterCoDebtMarginIn" localSheetId="4">#REF!</definedName>
    <definedName name="GeitaInterCoDebtMarginIn">#REF!</definedName>
    <definedName name="GeitaInterCoDebtOpeningBalIn" localSheetId="4">#REF!</definedName>
    <definedName name="GeitaInterCoDebtOpeningBalIn">#REF!</definedName>
    <definedName name="GeitaInterCoDebtRepaymentIn" localSheetId="4">#REF!</definedName>
    <definedName name="GeitaInterCoDebtRepaymentIn">#REF!</definedName>
    <definedName name="GeitaInterCoDrawdown" localSheetId="4">#REF!</definedName>
    <definedName name="GeitaInterCoDrawdown">#REF!</definedName>
    <definedName name="GeitaInterCoRepayment" localSheetId="4">#REF!</definedName>
    <definedName name="GeitaInterCoRepayment">#REF!</definedName>
    <definedName name="GeitaInterestOnCashBalances" localSheetId="4">#REF!</definedName>
    <definedName name="GeitaInterestOnCashBalances">#REF!</definedName>
    <definedName name="GeitaLoanLifePeriod" localSheetId="4">#REF!</definedName>
    <definedName name="GeitaLoanLifePeriod">#REF!</definedName>
    <definedName name="GeitaLoanLifePrepaymentSweepIn" localSheetId="4">#REF!</definedName>
    <definedName name="GeitaLoanLifePrepaymentSweepIn">#REF!</definedName>
    <definedName name="GeitaLoanPRIDue" localSheetId="4">#REF!</definedName>
    <definedName name="GeitaLoanPRIDue">#REF!</definedName>
    <definedName name="GeitaLoanPRIPaid" localSheetId="4">#REF!</definedName>
    <definedName name="GeitaLoanPRIPaid">#REF!</definedName>
    <definedName name="GeitaMarginOnCashBalances" localSheetId="4">#REF!</definedName>
    <definedName name="GeitaMarginOnCashBalances">#REF!</definedName>
    <definedName name="GeitaMaxCashBalanceIn" localSheetId="4">#REF!</definedName>
    <definedName name="GeitaMaxCashBalanceIn">#REF!</definedName>
    <definedName name="GeitaMaxSweepPrepaymentIn" localSheetId="4">#REF!</definedName>
    <definedName name="GeitaMaxSweepPrepaymentIn">#REF!</definedName>
    <definedName name="GeitaMetalMilled" localSheetId="4">#REF!</definedName>
    <definedName name="GeitaMetalMilled">#REF!</definedName>
    <definedName name="GeitaMetalMined" localSheetId="4">#REF!</definedName>
    <definedName name="GeitaMetalMined">#REF!</definedName>
    <definedName name="GeitaMetInventoryRecoveryIn" localSheetId="4">#REF!</definedName>
    <definedName name="GeitaMetInventoryRecoveryIn">#REF!</definedName>
    <definedName name="GeitaMetRecoveryIn" localSheetId="4">#REF!</definedName>
    <definedName name="GeitaMetRecoveryIn">#REF!</definedName>
    <definedName name="GeitaMilledMetalIn" localSheetId="4">#REF!</definedName>
    <definedName name="GeitaMilledMetalIn">#REF!</definedName>
    <definedName name="GeitaMinedMetalIn" localSheetId="4">#REF!</definedName>
    <definedName name="GeitaMinedMetalIn">#REF!</definedName>
    <definedName name="GeitaMineLife" localSheetId="4">#REF!</definedName>
    <definedName name="GeitaMineLife">#REF!</definedName>
    <definedName name="GeitaMiningCostsFixedIn" localSheetId="4">#REF!</definedName>
    <definedName name="GeitaMiningCostsFixedIn">#REF!</definedName>
    <definedName name="GeitaMiningCostsVarIn" localSheetId="4">#REF!</definedName>
    <definedName name="GeitaMiningCostsVarIn">#REF!</definedName>
    <definedName name="GeitaNBVBf" localSheetId="4">#REF!</definedName>
    <definedName name="GeitaNBVBf">#REF!</definedName>
    <definedName name="GeitaNBVCf" localSheetId="4">#REF!</definedName>
    <definedName name="GeitaNBVCf">#REF!</definedName>
    <definedName name="GeitaNetAssets" localSheetId="4">#REF!</definedName>
    <definedName name="GeitaNetAssets">#REF!</definedName>
    <definedName name="GeitaOpCostPayables" localSheetId="4">#REF!</definedName>
    <definedName name="GeitaOpCostPayables">#REF!</definedName>
    <definedName name="GeitaOpCostPayablesIn" localSheetId="4">#REF!</definedName>
    <definedName name="GeitaOpCostPayablesIn">#REF!</definedName>
    <definedName name="GeitaOpeningCashIn" localSheetId="4">#REF!</definedName>
    <definedName name="GeitaOpeningCashIn">#REF!</definedName>
    <definedName name="GeitaOpeningEarningsIn" localSheetId="4">#REF!</definedName>
    <definedName name="GeitaOpeningEarningsIn">#REF!</definedName>
    <definedName name="GeitaOpeningEquityIn" localSheetId="4">#REF!</definedName>
    <definedName name="GeitaOpeningEquityIn">#REF!</definedName>
    <definedName name="GeitaOpeningExternalDebtIn" localSheetId="4">#REF!</definedName>
    <definedName name="GeitaOpeningExternalDebtIn">#REF!</definedName>
    <definedName name="GeitaOpeningInterCoBalIn" localSheetId="4">#REF!</definedName>
    <definedName name="GeitaOpeningInterCoBalIn">#REF!</definedName>
    <definedName name="GeitaOpeningLTDIn" localSheetId="4">#REF!</definedName>
    <definedName name="GeitaOpeningLTDIn">#REF!</definedName>
    <definedName name="GeitaOpeningNBVIn" localSheetId="4">#REF!</definedName>
    <definedName name="GeitaOpeningNBVIn">#REF!</definedName>
    <definedName name="GeitaOpeningPayablesIn" localSheetId="4">#REF!</definedName>
    <definedName name="GeitaOpeningPayablesIn">#REF!</definedName>
    <definedName name="GeitaOpeningProvisionsIn" localSheetId="4">#REF!</definedName>
    <definedName name="GeitaOpeningProvisionsIn">#REF!</definedName>
    <definedName name="GeitaOpeningReceivablesIn" localSheetId="4">#REF!</definedName>
    <definedName name="GeitaOpeningReceivablesIn">#REF!</definedName>
    <definedName name="GeitaOpeningStockIn" localSheetId="4">#REF!</definedName>
    <definedName name="GeitaOpeningStockIn">#REF!</definedName>
    <definedName name="GeitaOperatingCosts" localSheetId="4">#REF!</definedName>
    <definedName name="GeitaOperatingCosts">#REF!</definedName>
    <definedName name="GeitaOperatingCostsPaid" localSheetId="4">#REF!</definedName>
    <definedName name="GeitaOperatingCostsPaid">#REF!</definedName>
    <definedName name="GeitaOreMilled" localSheetId="4">#REF!</definedName>
    <definedName name="GeitaOreMilled">#REF!</definedName>
    <definedName name="GeitaOreMilledIn" localSheetId="4">#REF!</definedName>
    <definedName name="GeitaOreMilledIn">#REF!</definedName>
    <definedName name="GeitaOreMined" localSheetId="4">#REF!</definedName>
    <definedName name="GeitaOreMined">#REF!</definedName>
    <definedName name="GeitaOreMinedIn" localSheetId="4">#REF!</definedName>
    <definedName name="GeitaOreMinedIn">#REF!</definedName>
    <definedName name="GeitaOtherCostIn" localSheetId="4">#REF!</definedName>
    <definedName name="GeitaOtherCostIn">#REF!</definedName>
    <definedName name="GeitaOtherCostPayableDays" localSheetId="4">#REF!</definedName>
    <definedName name="GeitaOtherCostPayableDays">#REF!</definedName>
    <definedName name="GeitaOtherCostPayables" localSheetId="4">#REF!</definedName>
    <definedName name="GeitaOtherCostPayables">#REF!</definedName>
    <definedName name="GeitaOtherCostPayablesIn" localSheetId="4">#REF!</definedName>
    <definedName name="GeitaOtherCostPayablesIn">#REF!</definedName>
    <definedName name="GeitaOtherCostsPaid" localSheetId="4">#REF!</definedName>
    <definedName name="GeitaOtherCostsPaid">#REF!</definedName>
    <definedName name="GeitaOtherIncome" localSheetId="4">#REF!</definedName>
    <definedName name="GeitaOtherIncome">#REF!</definedName>
    <definedName name="GeitaOtherIncomeReceived" localSheetId="4">#REF!</definedName>
    <definedName name="GeitaOtherIncomeReceived">#REF!</definedName>
    <definedName name="GeitaOtherReceivables" localSheetId="4">#REF!</definedName>
    <definedName name="GeitaOtherReceivables">#REF!</definedName>
    <definedName name="GeitaPayablesDaysIn" localSheetId="4">#REF!</definedName>
    <definedName name="GeitaPayablesDaysIn">#REF!</definedName>
    <definedName name="GeitaPrePaymentMade" localSheetId="4">#REF!</definedName>
    <definedName name="GeitaPrePaymentMade">#REF!</definedName>
    <definedName name="GeitaPRIRate" localSheetId="4">#REF!</definedName>
    <definedName name="GeitaPRIRate">#REF!</definedName>
    <definedName name="GeitaProcessCostFixedIn" localSheetId="4">#REF!</definedName>
    <definedName name="GeitaProcessCostFixedIn">#REF!</definedName>
    <definedName name="GeitaProcessCostVarIn" localSheetId="4">#REF!</definedName>
    <definedName name="GeitaProcessCostVarIn">#REF!</definedName>
    <definedName name="GeitaQuarterTaxPaid" localSheetId="4">#REF!</definedName>
    <definedName name="GeitaQuarterTaxPaid">#REF!</definedName>
    <definedName name="GeitaReceivableDaysIn" localSheetId="4">#REF!</definedName>
    <definedName name="GeitaReceivableDaysIn">#REF!</definedName>
    <definedName name="GeitaRecoveredGold" localSheetId="4">#REF!</definedName>
    <definedName name="GeitaRecoveredGold">#REF!</definedName>
    <definedName name="GeitaRecovery" localSheetId="4">#REF!</definedName>
    <definedName name="GeitaRecovery">#REF!</definedName>
    <definedName name="GeitaRefiningChargeIn" localSheetId="4">#REF!</definedName>
    <definedName name="GeitaRefiningChargeIn">#REF!</definedName>
    <definedName name="GeitaRefiningCharges" localSheetId="4">#REF!</definedName>
    <definedName name="GeitaRefiningCharges">#REF!</definedName>
    <definedName name="GeitaRevenue" localSheetId="4">#REF!</definedName>
    <definedName name="GeitaRevenue">#REF!</definedName>
    <definedName name="GeitaRevenueReceivableIn" localSheetId="4">#REF!</definedName>
    <definedName name="GeitaRevenueReceivableIn">#REF!</definedName>
    <definedName name="GeitaRevenueReceivables" localSheetId="4">#REF!</definedName>
    <definedName name="GeitaRevenueReceivables">#REF!</definedName>
    <definedName name="GeitaRevenueReceived" localSheetId="4">#REF!</definedName>
    <definedName name="GeitaRevenueReceived">#REF!</definedName>
    <definedName name="GeitaRevenueSpot" localSheetId="4">#REF!</definedName>
    <definedName name="GeitaRevenueSpot">#REF!</definedName>
    <definedName name="GeitaRoyaltyDue" localSheetId="4">#REF!</definedName>
    <definedName name="GeitaRoyaltyDue">#REF!</definedName>
    <definedName name="GeitaRoyaltyPaid" localSheetId="4">#REF!</definedName>
    <definedName name="GeitaRoyaltyPaid">#REF!</definedName>
    <definedName name="GeitaRoyaltyPayable" localSheetId="4">#REF!</definedName>
    <definedName name="GeitaRoyaltyPayable">#REF!</definedName>
    <definedName name="GeitaRoyaltyPayableDays" localSheetId="4">#REF!</definedName>
    <definedName name="GeitaRoyaltyPayableDays">#REF!</definedName>
    <definedName name="GeitaRoyaltyPayablesIn" localSheetId="4">#REF!</definedName>
    <definedName name="GeitaRoyaltyPayablesIn">#REF!</definedName>
    <definedName name="GeitaScheduledRepaymentDue" localSheetId="4">#REF!</definedName>
    <definedName name="GeitaScheduledRepaymentDue">#REF!</definedName>
    <definedName name="GeitaScheduledRepaymentMade" localSheetId="4">#REF!</definedName>
    <definedName name="GeitaScheduledRepaymentMade">#REF!</definedName>
    <definedName name="GeitaShareholdersFunds" localSheetId="4">#REF!</definedName>
    <definedName name="GeitaShareholdersFunds">#REF!</definedName>
    <definedName name="GeitaSponsorAdminFeeIn" localSheetId="4">#REF!</definedName>
    <definedName name="GeitaSponsorAdminFeeIn">#REF!</definedName>
    <definedName name="GeitaTaxDepreciationClass1In" localSheetId="4">#REF!</definedName>
    <definedName name="GeitaTaxDepreciationClass1In">#REF!</definedName>
    <definedName name="GeitaTaxDepreciationClass2In" localSheetId="4">#REF!</definedName>
    <definedName name="GeitaTaxDepreciationClass2In">#REF!</definedName>
    <definedName name="GeitaTaxDepreciationClass3In" localSheetId="4">#REF!</definedName>
    <definedName name="GeitaTaxDepreciationClass3In">#REF!</definedName>
    <definedName name="GeitaTaxDue" localSheetId="4">#REF!</definedName>
    <definedName name="GeitaTaxDue">#REF!</definedName>
    <definedName name="GeitaTaxOpeningLosses" localSheetId="4">#REF!</definedName>
    <definedName name="GeitaTaxOpeningLosses">#REF!</definedName>
    <definedName name="GeitaTaxPaid" localSheetId="4">#REF!</definedName>
    <definedName name="GeitaTaxPaid">#REF!</definedName>
    <definedName name="GeitaTaxPayable" localSheetId="4">#REF!</definedName>
    <definedName name="GeitaTaxPayable">#REF!</definedName>
    <definedName name="GeitaTaxPayablesIn" localSheetId="4">#REF!</definedName>
    <definedName name="GeitaTaxPayablesIn">#REF!</definedName>
    <definedName name="GeitaTaxRateIn" localSheetId="4">#REF!</definedName>
    <definedName name="GeitaTaxRateIn">#REF!</definedName>
    <definedName name="GeitaTaxRoyalty1In" localSheetId="4">#REF!</definedName>
    <definedName name="GeitaTaxRoyalty1In">#REF!</definedName>
    <definedName name="GeitaTaxRoyalty2In" localSheetId="4">#REF!</definedName>
    <definedName name="GeitaTaxRoyalty2In">#REF!</definedName>
    <definedName name="GeitaTaxRoyalty3In" localSheetId="4">#REF!</definedName>
    <definedName name="GeitaTaxRoyalty3In">#REF!</definedName>
    <definedName name="GeitaTxOpeningNBV" localSheetId="4">#REF!</definedName>
    <definedName name="GeitaTxOpeningNBV">#REF!</definedName>
    <definedName name="GeitaWasteCostsVarIn" localSheetId="4">#REF!</definedName>
    <definedName name="GeitaWasteCostsVarIn">#REF!</definedName>
    <definedName name="GeitaWasteMined" localSheetId="4">#REF!</definedName>
    <definedName name="GeitaWasteMined">#REF!</definedName>
    <definedName name="GeitaWasteMinedIn" localSheetId="4">#REF!</definedName>
    <definedName name="GeitaWasteMinedIn">#REF!</definedName>
    <definedName name="GeitaWithholdingTaxPayable" localSheetId="4">#REF!</definedName>
    <definedName name="GeitaWithholdingTaxPayable">#REF!</definedName>
    <definedName name="GeitaWithholdingTaxRateIn" localSheetId="4">#REF!</definedName>
    <definedName name="GeitaWithholdingTaxRateIn">#REF!</definedName>
    <definedName name="gr_1">'[7]Расчет-выпуск'!$F$27</definedName>
    <definedName name="gr_2" localSheetId="4">[8]Проект2002!#REF!</definedName>
    <definedName name="gr_2">[8]Проект2002!#REF!</definedName>
    <definedName name="gr_3" localSheetId="4">[8]Проект2002!#REF!</definedName>
    <definedName name="gr_3">[8]Проект2002!#REF!</definedName>
    <definedName name="gs" localSheetId="4">#REF!</definedName>
    <definedName name="gs">#REF!</definedName>
    <definedName name="Header_Row">ROW(#REF!)</definedName>
    <definedName name="HedgeBookATSCosts" localSheetId="4">#REF!</definedName>
    <definedName name="HedgeBookATSCosts">#REF!</definedName>
    <definedName name="HedgeBookCFADS" localSheetId="4">#REF!</definedName>
    <definedName name="HedgeBookCFADS">#REF!</definedName>
    <definedName name="HedgeBookFlex" localSheetId="4">#REF!</definedName>
    <definedName name="HedgeBookFlex">#REF!</definedName>
    <definedName name="HedgeCoTreasuryFlex" localSheetId="4">#REF!</definedName>
    <definedName name="HedgeCoTreasuryFlex">#REF!</definedName>
    <definedName name="HTML_CodePage" hidden="1">1251</definedName>
    <definedName name="HTML_Control" localSheetId="10" hidden="1">{"'РП (2)'!$A$5:$S$150"}</definedName>
    <definedName name="HTML_Control" localSheetId="4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Hydrochloric_Acid" localSheetId="4">'[5]Esc Rates'!#REF!</definedName>
    <definedName name="Hydrochloric_Acid">'[5]Esc Rates'!#REF!</definedName>
    <definedName name="IdauMinedMetalIn" localSheetId="4">#REF!</definedName>
    <definedName name="IdauMinedMetalIn">#REF!</definedName>
    <definedName name="IdauRoyaltyPayable" localSheetId="4">#REF!</definedName>
    <definedName name="IdauRoyaltyPayable">#REF!</definedName>
    <definedName name="IduaCapexMaintenanceIn" localSheetId="4">#REF!</definedName>
    <definedName name="IduaCapexMaintenanceIn">#REF!</definedName>
    <definedName name="IduaCapexProjectIn" localSheetId="4">#REF!</definedName>
    <definedName name="IduaCapexProjectIn">#REF!</definedName>
    <definedName name="IduaCapexTotal" localSheetId="4">#REF!</definedName>
    <definedName name="IduaCapexTotal">#REF!</definedName>
    <definedName name="IduaCILProcessMetalIn" localSheetId="4">#REF!</definedName>
    <definedName name="IduaCILProcessMetalIn">#REF!</definedName>
    <definedName name="IduaCILProcessTonnesIn" localSheetId="4">#REF!</definedName>
    <definedName name="IduaCILProcessTonnesIn">#REF!</definedName>
    <definedName name="IduaClosureCostIn" localSheetId="4">#REF!</definedName>
    <definedName name="IduaClosureCostIn">#REF!</definedName>
    <definedName name="IduaCorpChargeIn" localSheetId="4">#REF!</definedName>
    <definedName name="IduaCorpChargeIn">#REF!</definedName>
    <definedName name="IduaDepreciation" localSheetId="4">#REF!</definedName>
    <definedName name="IduaDepreciation">#REF!</definedName>
    <definedName name="IduaDirectCosts" localSheetId="4">#REF!</definedName>
    <definedName name="IduaDirectCosts">#REF!</definedName>
    <definedName name="IduaDirectCostsPaid" localSheetId="4">#REF!</definedName>
    <definedName name="IduaDirectCostsPaid">#REF!</definedName>
    <definedName name="IduaExceptionalCostIn" localSheetId="4">#REF!</definedName>
    <definedName name="IduaExceptionalCostIn">#REF!</definedName>
    <definedName name="IduaExplorationCostIn" localSheetId="4">#REF!</definedName>
    <definedName name="IduaExplorationCostIn">#REF!</definedName>
    <definedName name="IduaExternalDebtBf" localSheetId="4">#REF!</definedName>
    <definedName name="IduaExternalDebtBf">#REF!</definedName>
    <definedName name="IduaExternalDebtCf" localSheetId="4">#REF!</definedName>
    <definedName name="IduaExternalDebtCf">#REF!</definedName>
    <definedName name="IduaExternalDebtMarginIn" localSheetId="4">#REF!</definedName>
    <definedName name="IduaExternalDebtMarginIn">#REF!</definedName>
    <definedName name="IduaExternalDebtOpeningBalIn" localSheetId="4">#REF!</definedName>
    <definedName name="IduaExternalDebtOpeningBalIn">#REF!</definedName>
    <definedName name="IduaExternalDebtRepaymentProfile" localSheetId="4">#REF!</definedName>
    <definedName name="IduaExternalDebtRepaymentProfile">#REF!</definedName>
    <definedName name="IduaExternalDrawdown" localSheetId="4">#REF!</definedName>
    <definedName name="IduaExternalDrawdown">#REF!</definedName>
    <definedName name="IduaExternalInterestDue" localSheetId="4">#REF!</definedName>
    <definedName name="IduaExternalInterestDue">#REF!</definedName>
    <definedName name="IduaExternalInterestPaid" localSheetId="4">#REF!</definedName>
    <definedName name="IduaExternalInterestPaid">#REF!</definedName>
    <definedName name="IduaExternalInterestTRate" localSheetId="4">#REF!</definedName>
    <definedName name="IduaExternalInterestTRate">#REF!</definedName>
    <definedName name="IduaExternalRepayment" localSheetId="4">#REF!</definedName>
    <definedName name="IduaExternalRepayment">#REF!</definedName>
    <definedName name="IduaFlexCapexIn" localSheetId="4">#REF!</definedName>
    <definedName name="IduaFlexCapexIn">#REF!</definedName>
    <definedName name="IduaFlexGradeIn" localSheetId="4">#REF!</definedName>
    <definedName name="IduaFlexGradeIn">#REF!</definedName>
    <definedName name="IduaFlexOpexIn" localSheetId="4">#REF!</definedName>
    <definedName name="IduaFlexOpexIn">#REF!</definedName>
    <definedName name="IduaFlexOreIn" localSheetId="4">#REF!</definedName>
    <definedName name="IduaFlexOreIn">#REF!</definedName>
    <definedName name="IduaFlexRecoveryIn" localSheetId="4">#REF!</definedName>
    <definedName name="IduaFlexRecoveryIn">#REF!</definedName>
    <definedName name="IduaFlexWasteIn" localSheetId="4">#REF!</definedName>
    <definedName name="IduaFlexWasteIn">#REF!</definedName>
    <definedName name="IduaG_ACostIn" localSheetId="4">#REF!</definedName>
    <definedName name="IduaG_ACostIn">#REF!</definedName>
    <definedName name="IduaGAGSeniorPaymentsIn" localSheetId="4">#REF!</definedName>
    <definedName name="IduaGAGSeniorPaymentsIn">#REF!</definedName>
    <definedName name="IduaGoldSalesOunces" localSheetId="4">#REF!</definedName>
    <definedName name="IduaGoldSalesOunces">#REF!</definedName>
    <definedName name="IduaHeapLeachMetal" localSheetId="4">#REF!</definedName>
    <definedName name="IduaHeapLeachMetal">#REF!</definedName>
    <definedName name="IduaHeapLeachRecovery" localSheetId="4">#REF!</definedName>
    <definedName name="IduaHeapLeachRecovery">#REF!</definedName>
    <definedName name="IduaHeapLeachTonnes" localSheetId="4">#REF!</definedName>
    <definedName name="IduaHeapLeachTonnes">#REF!</definedName>
    <definedName name="IduaHLProcessCostVarIn" localSheetId="4">#REF!</definedName>
    <definedName name="IduaHLProcessCostVarIn">#REF!</definedName>
    <definedName name="IduaHLProcessMetalIn" localSheetId="4">#REF!</definedName>
    <definedName name="IduaHLProcessMetalIn">#REF!</definedName>
    <definedName name="IduaHLProcessTonnesIn" localSheetId="4">#REF!</definedName>
    <definedName name="IduaHLProcessTonnesIn">#REF!</definedName>
    <definedName name="IduaHLRecoveryIn" localSheetId="4">#REF!</definedName>
    <definedName name="IduaHLRecoveryIn">#REF!</definedName>
    <definedName name="IduaInterCoBf" localSheetId="4">#REF!</definedName>
    <definedName name="IduaInterCoBf">#REF!</definedName>
    <definedName name="IduaInterCoCf" localSheetId="4">#REF!</definedName>
    <definedName name="IduaInterCoCf">#REF!</definedName>
    <definedName name="IduaInterCoDebtMarginIn" localSheetId="4">#REF!</definedName>
    <definedName name="IduaInterCoDebtMarginIn">#REF!</definedName>
    <definedName name="IduaInterCoDebtOpeningBalIn" localSheetId="4">#REF!</definedName>
    <definedName name="IduaInterCoDebtOpeningBalIn">#REF!</definedName>
    <definedName name="IduaInterCoDebtRepaymentIn" localSheetId="4">#REF!</definedName>
    <definedName name="IduaInterCoDebtRepaymentIn">#REF!</definedName>
    <definedName name="IduaInterCoDrawdown" localSheetId="4">#REF!</definedName>
    <definedName name="IduaInterCoDrawdown">#REF!</definedName>
    <definedName name="IduaInterCoInterest" localSheetId="4">#REF!</definedName>
    <definedName name="IduaInterCoInterest">#REF!</definedName>
    <definedName name="IduaInterCoRepayment" localSheetId="4">#REF!</definedName>
    <definedName name="IduaInterCoRepayment">#REF!</definedName>
    <definedName name="IduaInterestOnCashBalances" localSheetId="4">#REF!</definedName>
    <definedName name="IduaInterestOnCashBalances">#REF!</definedName>
    <definedName name="IduaMetalMilled" localSheetId="4">#REF!</definedName>
    <definedName name="IduaMetalMilled">#REF!</definedName>
    <definedName name="IduaMetalMined" localSheetId="4">#REF!</definedName>
    <definedName name="IduaMetalMined">#REF!</definedName>
    <definedName name="IduaMetrecoveryIn" localSheetId="4">#REF!</definedName>
    <definedName name="IduaMetrecoveryIn">#REF!</definedName>
    <definedName name="IduaMiningCostsFixedIn" localSheetId="4">#REF!</definedName>
    <definedName name="IduaMiningCostsFixedIn">#REF!</definedName>
    <definedName name="IduaMiningCostsVarIn" localSheetId="4">#REF!</definedName>
    <definedName name="IduaMiningCostsVarIn">#REF!</definedName>
    <definedName name="IduaNBVBf" localSheetId="4">#REF!</definedName>
    <definedName name="IduaNBVBf">#REF!</definedName>
    <definedName name="IduaNBVCf" localSheetId="4">#REF!</definedName>
    <definedName name="IduaNBVCf">#REF!</definedName>
    <definedName name="IduaNetAssets" localSheetId="4">#REF!</definedName>
    <definedName name="IduaNetAssets">#REF!</definedName>
    <definedName name="IduaOpCostPayables" localSheetId="4">#REF!</definedName>
    <definedName name="IduaOpCostPayables">#REF!</definedName>
    <definedName name="IduaOpCostPayablesIn" localSheetId="4">#REF!</definedName>
    <definedName name="IduaOpCostPayablesIn">#REF!</definedName>
    <definedName name="IduaOpeningCashIn" localSheetId="4">#REF!</definedName>
    <definedName name="IduaOpeningCashIn">#REF!</definedName>
    <definedName name="IduaOpeningEarningsIn" localSheetId="4">#REF!</definedName>
    <definedName name="IduaOpeningEarningsIn">#REF!</definedName>
    <definedName name="IduaOpeningEquityIn" localSheetId="4">#REF!</definedName>
    <definedName name="IduaOpeningEquityIn">#REF!</definedName>
    <definedName name="IduaOpeningExternalDebtIn" localSheetId="4">#REF!</definedName>
    <definedName name="IduaOpeningExternalDebtIn">#REF!</definedName>
    <definedName name="IduaOpeningInterCoBalIn" localSheetId="4">#REF!</definedName>
    <definedName name="IduaOpeningInterCoBalIn">#REF!</definedName>
    <definedName name="IduaOpeningLTDIn" localSheetId="4">#REF!</definedName>
    <definedName name="IduaOpeningLTDIn">#REF!</definedName>
    <definedName name="IduaOpeningNBVIn" localSheetId="4">#REF!</definedName>
    <definedName name="IduaOpeningNBVIn">#REF!</definedName>
    <definedName name="IduaOpeningPayablesIn" localSheetId="4">#REF!</definedName>
    <definedName name="IduaOpeningPayablesIn">#REF!</definedName>
    <definedName name="IduaOpeningProvisionsIn" localSheetId="4">#REF!</definedName>
    <definedName name="IduaOpeningProvisionsIn">#REF!</definedName>
    <definedName name="IduaOpeningReceivablesIn" localSheetId="4">#REF!</definedName>
    <definedName name="IduaOpeningReceivablesIn">#REF!</definedName>
    <definedName name="IduaOpeningStockIn" localSheetId="4">#REF!</definedName>
    <definedName name="IduaOpeningStockIn">#REF!</definedName>
    <definedName name="IduaOperatingCosts" localSheetId="4">#REF!</definedName>
    <definedName name="IduaOperatingCosts">#REF!</definedName>
    <definedName name="IduaOperatingCostsPaid" localSheetId="4">#REF!</definedName>
    <definedName name="IduaOperatingCostsPaid">#REF!</definedName>
    <definedName name="IduaOreMilled" localSheetId="4">#REF!</definedName>
    <definedName name="IduaOreMilled">#REF!</definedName>
    <definedName name="IduaOreMined" localSheetId="4">#REF!</definedName>
    <definedName name="IduaOreMined">#REF!</definedName>
    <definedName name="IduaOreMinedIn" localSheetId="4">#REF!</definedName>
    <definedName name="IduaOreMinedIn">#REF!</definedName>
    <definedName name="IduaOtherCostIn" localSheetId="4">#REF!</definedName>
    <definedName name="IduaOtherCostIn">#REF!</definedName>
    <definedName name="IduaOtherCostPayables" localSheetId="4">#REF!</definedName>
    <definedName name="IduaOtherCostPayables">#REF!</definedName>
    <definedName name="IduaOtherCostPayablesDays" localSheetId="4">#REF!</definedName>
    <definedName name="IduaOtherCostPayablesDays">#REF!</definedName>
    <definedName name="IduaOtherCostPayablesIn" localSheetId="4">#REF!</definedName>
    <definedName name="IduaOtherCostPayablesIn">#REF!</definedName>
    <definedName name="IduaOtherCostsPaid" localSheetId="4">#REF!</definedName>
    <definedName name="IduaOtherCostsPaid">#REF!</definedName>
    <definedName name="IduaOtherIncome" localSheetId="4">#REF!</definedName>
    <definedName name="IduaOtherIncome">#REF!</definedName>
    <definedName name="IduaOtherIncomeReceived" localSheetId="4">#REF!</definedName>
    <definedName name="IduaOtherIncomeReceived">#REF!</definedName>
    <definedName name="IduaOtherReceivables" localSheetId="4">#REF!</definedName>
    <definedName name="IduaOtherReceivables">#REF!</definedName>
    <definedName name="IduaPayablesDaysIn" localSheetId="4">#REF!</definedName>
    <definedName name="IduaPayablesDaysIn">#REF!</definedName>
    <definedName name="IduaPioneerPaymentsIn" localSheetId="4">#REF!</definedName>
    <definedName name="IduaPioneerPaymentsIn">#REF!</definedName>
    <definedName name="IduapriemMineLife" localSheetId="4">#REF!</definedName>
    <definedName name="IduapriemMineLife">#REF!</definedName>
    <definedName name="IduaProcessCostFixedIn" localSheetId="4">#REF!</definedName>
    <definedName name="IduaProcessCostFixedIn">#REF!</definedName>
    <definedName name="IduaProcessCostVarIn" localSheetId="4">#REF!</definedName>
    <definedName name="IduaProcessCostVarIn">#REF!</definedName>
    <definedName name="IduaQuarterTaxPaid" localSheetId="4">#REF!</definedName>
    <definedName name="IduaQuarterTaxPaid">#REF!</definedName>
    <definedName name="IduaReceivableDaysIn" localSheetId="4">#REF!</definedName>
    <definedName name="IduaReceivableDaysIn">#REF!</definedName>
    <definedName name="IduaRecoveredGold" localSheetId="4">#REF!</definedName>
    <definedName name="IduaRecoveredGold">#REF!</definedName>
    <definedName name="IduaRecovery" localSheetId="4">#REF!</definedName>
    <definedName name="IduaRecovery">#REF!</definedName>
    <definedName name="IduaRefiningChargeIn" localSheetId="4">#REF!</definedName>
    <definedName name="IduaRefiningChargeIn">#REF!</definedName>
    <definedName name="IduaRefiningCharges" localSheetId="4">#REF!</definedName>
    <definedName name="IduaRefiningCharges">#REF!</definedName>
    <definedName name="IduaRevenue" localSheetId="4">#REF!</definedName>
    <definedName name="IduaRevenue">#REF!</definedName>
    <definedName name="IduaRevenueReceivables" localSheetId="4">#REF!</definedName>
    <definedName name="IduaRevenueReceivables">#REF!</definedName>
    <definedName name="IduaRevenueReceived" localSheetId="4">#REF!</definedName>
    <definedName name="IduaRevenueReceived">#REF!</definedName>
    <definedName name="IduaRevenueRecievableIn" localSheetId="4">#REF!</definedName>
    <definedName name="IduaRevenueRecievableIn">#REF!</definedName>
    <definedName name="IduaRevenueSpot" localSheetId="4">#REF!</definedName>
    <definedName name="IduaRevenueSpot">#REF!</definedName>
    <definedName name="IduaRoyaltyDue" localSheetId="4">#REF!</definedName>
    <definedName name="IduaRoyaltyDue">#REF!</definedName>
    <definedName name="IduaRoyaltyPaid" localSheetId="4">#REF!</definedName>
    <definedName name="IduaRoyaltyPaid">#REF!</definedName>
    <definedName name="IduaRoyaltyPayableDaysIn" localSheetId="4">#REF!</definedName>
    <definedName name="IduaRoyaltyPayableDaysIn">#REF!</definedName>
    <definedName name="IduaRoyaltyPayableIn" localSheetId="4">#REF!</definedName>
    <definedName name="IduaRoyaltyPayableIn">#REF!</definedName>
    <definedName name="IduaSEBSeniorPaymentsIn" localSheetId="4">#REF!</definedName>
    <definedName name="IduaSEBSeniorPaymentsIn">#REF!</definedName>
    <definedName name="IduaShareholdersFunds" localSheetId="4">#REF!</definedName>
    <definedName name="IduaShareholdersFunds">#REF!</definedName>
    <definedName name="IduaSubordinatedPaymentsIn" localSheetId="4">#REF!</definedName>
    <definedName name="IduaSubordinatedPaymentsIn">#REF!</definedName>
    <definedName name="IduaTaxDepreciation" localSheetId="4">#REF!</definedName>
    <definedName name="IduaTaxDepreciation">#REF!</definedName>
    <definedName name="IduaTaxDepreciationClass1In" localSheetId="4">#REF!</definedName>
    <definedName name="IduaTaxDepreciationClass1In">#REF!</definedName>
    <definedName name="IduaTaxDepreciationClass2In" localSheetId="4">#REF!</definedName>
    <definedName name="IduaTaxDepreciationClass2In">#REF!</definedName>
    <definedName name="IduaTaxDepreciationClass3In" localSheetId="4">#REF!</definedName>
    <definedName name="IduaTaxDepreciationClass3In">#REF!</definedName>
    <definedName name="IduaTaxDue" localSheetId="4">#REF!</definedName>
    <definedName name="IduaTaxDue">#REF!</definedName>
    <definedName name="IduaTaxOpeningLosses" localSheetId="4">#REF!</definedName>
    <definedName name="IduaTaxOpeningLosses">#REF!</definedName>
    <definedName name="IduaTaxOpeningNBV" localSheetId="4">#REF!</definedName>
    <definedName name="IduaTaxOpeningNBV">#REF!</definedName>
    <definedName name="IduaTaxPaid" localSheetId="4">#REF!</definedName>
    <definedName name="IduaTaxPaid">#REF!</definedName>
    <definedName name="IduaTaxPayables" localSheetId="4">#REF!</definedName>
    <definedName name="IduaTaxPayables">#REF!</definedName>
    <definedName name="IduaTaxPayablesIn" localSheetId="4">#REF!</definedName>
    <definedName name="IduaTaxPayablesIn">#REF!</definedName>
    <definedName name="IduaTaxRateIn" localSheetId="4">#REF!</definedName>
    <definedName name="IduaTaxRateIn">#REF!</definedName>
    <definedName name="IduaTaxRoyalty1In" localSheetId="4">#REF!</definedName>
    <definedName name="IduaTaxRoyalty1In">#REF!</definedName>
    <definedName name="IduaTaxRoyalty2In" localSheetId="4">#REF!</definedName>
    <definedName name="IduaTaxRoyalty2In">#REF!</definedName>
    <definedName name="IduaTaxRoyalty3In" localSheetId="4">#REF!</definedName>
    <definedName name="IduaTaxRoyalty3In">#REF!</definedName>
    <definedName name="IduaWasteCostsVarIn" localSheetId="4">#REF!</definedName>
    <definedName name="IduaWasteCostsVarIn">#REF!</definedName>
    <definedName name="IduaWasteMined" localSheetId="4">#REF!</definedName>
    <definedName name="IduaWasteMined">#REF!</definedName>
    <definedName name="IduaWasteMinedIn" localSheetId="4">#REF!</definedName>
    <definedName name="IduaWasteMinedIn">#REF!</definedName>
    <definedName name="INS" localSheetId="4">'[10]Escalated Budget'!#REF!</definedName>
    <definedName name="INS">'[10]Escalated Budget'!#REF!</definedName>
    <definedName name="Int" localSheetId="4">#REF!</definedName>
    <definedName name="Int">#REF!</definedName>
    <definedName name="Interest_Rate" localSheetId="4">#REF!</definedName>
    <definedName name="Interest_R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40788.8197800926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BNT" localSheetId="10" hidden="1">{"'РП (2)'!$A$5:$S$150"}</definedName>
    <definedName name="kBNT" localSheetId="4" hidden="1">{"'РП (2)'!$A$5:$S$150"}</definedName>
    <definedName name="kBNT" hidden="1">{"'РП (2)'!$A$5:$S$150"}</definedName>
    <definedName name="kypc" localSheetId="4">'[15]реестр отгрузка'!#REF!</definedName>
    <definedName name="kypc">'[15]реестр отгрузка'!#REF!</definedName>
    <definedName name="Last_Row" localSheetId="10">IF('Ед. изм.'!Values_Entered,Header_Row+'Ед. изм.'!Number_of_Payments,Header_Row)</definedName>
    <definedName name="Last_Row" localSheetId="4">IF('Изменение климата'!Values_Entered,Header_Row+'Изменение климата'!Number_of_Payments,Header_Row)</definedName>
    <definedName name="Last_Row">IF(Values_Entered,Header_Row+Number_of_Payments,Header_Row)</definedName>
    <definedName name="LIBORIn" localSheetId="10">#REF!</definedName>
    <definedName name="LIBORIn" localSheetId="4">#REF!</definedName>
    <definedName name="LIBORIn">#REF!</definedName>
    <definedName name="LLCR" localSheetId="4">#REF!</definedName>
    <definedName name="LLCR">#REF!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LoanCoAviationLoanBalanceIn" localSheetId="4">#REF!</definedName>
    <definedName name="LoanCoAviationLoanBalanceIn">#REF!</definedName>
    <definedName name="LoanCoAviationLoanRepaymentIn" localSheetId="4">#REF!</definedName>
    <definedName name="LoanCoAviationLoanRepaymentIn">#REF!</definedName>
    <definedName name="LoanCoGSMRepaymentIn" localSheetId="4">#REF!</definedName>
    <definedName name="LoanCoGSMRepaymentIn">#REF!</definedName>
    <definedName name="LoanCoKiminMargin" localSheetId="4">#REF!</definedName>
    <definedName name="LoanCoKiminMargin">#REF!</definedName>
    <definedName name="LoanCoKiminOpeningBalance" localSheetId="4">#REF!</definedName>
    <definedName name="LoanCoKiminOpeningBalance">#REF!</definedName>
    <definedName name="LoanCoKiminRepaymentIn" localSheetId="4">#REF!</definedName>
    <definedName name="LoanCoKiminRepaymentIn">#REF!</definedName>
    <definedName name="LoanCoProceedsAccBf" localSheetId="4">#REF!</definedName>
    <definedName name="LoanCoProceedsAccBf">#REF!</definedName>
    <definedName name="LoanCoProceedsAccCf" localSheetId="4">#REF!</definedName>
    <definedName name="LoanCoProceedsAccCf">#REF!</definedName>
    <definedName name="LoanCoRefinancingCostsIn" localSheetId="4">#REF!</definedName>
    <definedName name="LoanCoRefinancingCostsIn">#REF!</definedName>
    <definedName name="LoanCoRestructuringCostsIn" localSheetId="4">#REF!</definedName>
    <definedName name="LoanCoRestructuringCostsIn">#REF!</definedName>
    <definedName name="LoanCoSemiAnnPayment1" localSheetId="4">#REF!</definedName>
    <definedName name="LoanCoSemiAnnPayment1">#REF!</definedName>
    <definedName name="LoanCoSemiAnnPayment2" localSheetId="4">#REF!</definedName>
    <definedName name="LoanCoSemiAnnPayment2">#REF!</definedName>
    <definedName name="LoanCoTermOfLoan" localSheetId="4">#REF!</definedName>
    <definedName name="LoanCoTermOfLoan">#REF!</definedName>
    <definedName name="LoanLifePeriod" localSheetId="4">#REF!</definedName>
    <definedName name="LoanLifePeriod">#REF!</definedName>
    <definedName name="ModelStartDateIn" localSheetId="4">#REF!</definedName>
    <definedName name="ModelStartDateIn">#REF!</definedName>
    <definedName name="ModelStatus" localSheetId="4">#REF!</definedName>
    <definedName name="ModelStatus">#REF!</definedName>
    <definedName name="Monetary_Precision" localSheetId="4">#REF!</definedName>
    <definedName name="Monetary_Precision">#REF!</definedName>
    <definedName name="MONTH_HEADING" localSheetId="4">#REF!</definedName>
    <definedName name="MONTH_HEADING">#REF!</definedName>
    <definedName name="MonthsInPeriod" localSheetId="4">#REF!</definedName>
    <definedName name="MonthsInPeriod">#REF!</definedName>
    <definedName name="MonthsPerPeriodIn" localSheetId="4">#REF!</definedName>
    <definedName name="MonthsPerPeriodIn">#REF!</definedName>
    <definedName name="MonthsPerYearIn" localSheetId="4">#REF!</definedName>
    <definedName name="MonthsPerYearIn">#REF!</definedName>
    <definedName name="NetCashflowFromOperations" localSheetId="4">#REF!</definedName>
    <definedName name="NetCashflowFromOperations">#REF!</definedName>
    <definedName name="Num_Pmt_Per_Year" localSheetId="4">#REF!</definedName>
    <definedName name="Num_Pmt_Per_Year">#REF!</definedName>
    <definedName name="Number_of_Payments" localSheetId="10">MATCH(0.01,End_Bal,-1)+1</definedName>
    <definedName name="Number_of_Payments" localSheetId="4">MATCH(0.01,'Изменение климата'!End_Bal,-1)+1</definedName>
    <definedName name="Number_of_Payments">MATCH(0.01,End_Bal,-1)+1</definedName>
    <definedName name="ObuasiCapexMaintenanceIn" localSheetId="4">#REF!</definedName>
    <definedName name="ObuasiCapexMaintenanceIn">#REF!</definedName>
    <definedName name="ObuasiCapexProjectIn" localSheetId="4">#REF!</definedName>
    <definedName name="ObuasiCapexProjectIn">#REF!</definedName>
    <definedName name="ObuasiCapexTotal" localSheetId="4">#REF!</definedName>
    <definedName name="ObuasiCapexTotal">#REF!</definedName>
    <definedName name="ObuasiClosureCostIn" localSheetId="4">#REF!</definedName>
    <definedName name="ObuasiClosureCostIn">#REF!</definedName>
    <definedName name="ObuasiCorpChargeIn" localSheetId="4">#REF!</definedName>
    <definedName name="ObuasiCorpChargeIn">#REF!</definedName>
    <definedName name="ObuasiDepreciation" localSheetId="4">#REF!</definedName>
    <definedName name="ObuasiDepreciation">#REF!</definedName>
    <definedName name="ObuasiDirectCosts" localSheetId="4">#REF!</definedName>
    <definedName name="ObuasiDirectCosts">#REF!</definedName>
    <definedName name="ObuasiDirectCostsPaid" localSheetId="4">#REF!</definedName>
    <definedName name="ObuasiDirectCostsPaid">#REF!</definedName>
    <definedName name="ObuasiExceptionalCostIn" localSheetId="4">#REF!</definedName>
    <definedName name="ObuasiExceptionalCostIn">#REF!</definedName>
    <definedName name="ObuasiExplorationCostIn" localSheetId="4">#REF!</definedName>
    <definedName name="ObuasiExplorationCostIn">#REF!</definedName>
    <definedName name="ObuasiExternalDebtBf" localSheetId="4">#REF!</definedName>
    <definedName name="ObuasiExternalDebtBf">#REF!</definedName>
    <definedName name="ObuasiExternalDebtCf" localSheetId="4">#REF!</definedName>
    <definedName name="ObuasiExternalDebtCf">#REF!</definedName>
    <definedName name="ObuasiExternalDebtMarginIn" localSheetId="4">#REF!</definedName>
    <definedName name="ObuasiExternalDebtMarginIn">#REF!</definedName>
    <definedName name="ObuasiExternalDebtOpeningBalIn" localSheetId="4">#REF!</definedName>
    <definedName name="ObuasiExternalDebtOpeningBalIn">#REF!</definedName>
    <definedName name="ObuasiExternalDebtRepaymentProfileIn" localSheetId="4">#REF!</definedName>
    <definedName name="ObuasiExternalDebtRepaymentProfileIn">#REF!</definedName>
    <definedName name="ObuasiExternalDrawdown" localSheetId="4">#REF!</definedName>
    <definedName name="ObuasiExternalDrawdown">#REF!</definedName>
    <definedName name="ObuasiExternalInterestDue" localSheetId="4">#REF!</definedName>
    <definedName name="ObuasiExternalInterestDue">#REF!</definedName>
    <definedName name="ObuasiExternalInterestPaid" localSheetId="4">#REF!</definedName>
    <definedName name="ObuasiExternalInterestPaid">#REF!</definedName>
    <definedName name="ObuasiExternalInterestRate" localSheetId="4">#REF!</definedName>
    <definedName name="ObuasiExternalInterestRate">#REF!</definedName>
    <definedName name="ObuasiExternalRepayment" localSheetId="4">#REF!</definedName>
    <definedName name="ObuasiExternalRepayment">#REF!</definedName>
    <definedName name="ObuasiFlexCapexIn" localSheetId="4">#REF!</definedName>
    <definedName name="ObuasiFlexCapexIn">#REF!</definedName>
    <definedName name="ObuasiFlexExplorationIn" localSheetId="4">#REF!</definedName>
    <definedName name="ObuasiFlexExplorationIn">#REF!</definedName>
    <definedName name="ObuasiFlexGradeIn" localSheetId="4">#REF!</definedName>
    <definedName name="ObuasiFlexGradeIn">#REF!</definedName>
    <definedName name="ObuasiFlexHeadOfficeIn" localSheetId="4">#REF!</definedName>
    <definedName name="ObuasiFlexHeadOfficeIn">#REF!</definedName>
    <definedName name="ObuasiFlexKiminIn" localSheetId="4">#REF!</definedName>
    <definedName name="ObuasiFlexKiminIn">#REF!</definedName>
    <definedName name="ObuasiFlexOpexIn" localSheetId="4">#REF!</definedName>
    <definedName name="ObuasiFlexOpexIn">#REF!</definedName>
    <definedName name="ObuasiFlexOreIn" localSheetId="4">#REF!</definedName>
    <definedName name="ObuasiFlexOreIn">#REF!</definedName>
    <definedName name="ObuasiFlexRecoveryIn" localSheetId="4">#REF!</definedName>
    <definedName name="ObuasiFlexRecoveryIn">#REF!</definedName>
    <definedName name="ObuasiFlexWasteIn" localSheetId="4">#REF!</definedName>
    <definedName name="ObuasiFlexWasteIn">#REF!</definedName>
    <definedName name="ObuasiG_ACostIn" localSheetId="4">#REF!</definedName>
    <definedName name="ObuasiG_ACostIn">#REF!</definedName>
    <definedName name="ObuasiGoldSalesOunces" localSheetId="4">#REF!</definedName>
    <definedName name="ObuasiGoldSalesOunces">#REF!</definedName>
    <definedName name="ObuasiGroupExploration" localSheetId="4">#REF!</definedName>
    <definedName name="ObuasiGroupExploration">#REF!</definedName>
    <definedName name="ObuasiGroupExplorationCosts" localSheetId="4">#REF!</definedName>
    <definedName name="ObuasiGroupExplorationCosts">#REF!</definedName>
    <definedName name="ObuasiGroupHeadOfficeCostsIn" localSheetId="4">#REF!</definedName>
    <definedName name="ObuasiGroupHeadOfficeCostsIn">#REF!</definedName>
    <definedName name="ObuasiHeadOfficeCost" localSheetId="4">#REF!</definedName>
    <definedName name="ObuasiHeadOfficeCost">#REF!</definedName>
    <definedName name="ObuasiInterCoBf" localSheetId="4">#REF!</definedName>
    <definedName name="ObuasiInterCoBf">#REF!</definedName>
    <definedName name="ObuasiInterCoCf" localSheetId="4">#REF!</definedName>
    <definedName name="ObuasiInterCoCf">#REF!</definedName>
    <definedName name="ObuasiInterCoDebtMarginIn" localSheetId="4">#REF!</definedName>
    <definedName name="ObuasiInterCoDebtMarginIn">#REF!</definedName>
    <definedName name="ObuasiInterCoDebtOpeningBalIn" localSheetId="4">#REF!</definedName>
    <definedName name="ObuasiInterCoDebtOpeningBalIn">#REF!</definedName>
    <definedName name="ObuasiInterCoDebtRepaymentIn" localSheetId="4">#REF!</definedName>
    <definedName name="ObuasiInterCoDebtRepaymentIn">#REF!</definedName>
    <definedName name="ObuasiInterCoDrawdown" localSheetId="4">#REF!</definedName>
    <definedName name="ObuasiInterCoDrawdown">#REF!</definedName>
    <definedName name="ObuasiInterCoInterest" localSheetId="4">#REF!</definedName>
    <definedName name="ObuasiInterCoInterest">#REF!</definedName>
    <definedName name="ObuasiInterCoRepayment" localSheetId="4">#REF!</definedName>
    <definedName name="ObuasiInterCoRepayment">#REF!</definedName>
    <definedName name="ObuasiInterestOnCashBalances" localSheetId="4">#REF!</definedName>
    <definedName name="ObuasiInterestOnCashBalances">#REF!</definedName>
    <definedName name="ObuasiKiminCosts" localSheetId="4">#REF!</definedName>
    <definedName name="ObuasiKiminCosts">#REF!</definedName>
    <definedName name="ObuasiKiminProjectCosts" localSheetId="4">#REF!</definedName>
    <definedName name="ObuasiKiminProjectCosts">#REF!</definedName>
    <definedName name="ObuasiMetalMilled" localSheetId="4">#REF!</definedName>
    <definedName name="ObuasiMetalMilled">#REF!</definedName>
    <definedName name="ObuasiMetalMined" localSheetId="4">#REF!</definedName>
    <definedName name="ObuasiMetalMined">#REF!</definedName>
    <definedName name="ObuasiMetRecoveryIn" localSheetId="4">#REF!</definedName>
    <definedName name="ObuasiMetRecoveryIn">#REF!</definedName>
    <definedName name="ObuasiMinedMetalIn" localSheetId="4">#REF!</definedName>
    <definedName name="ObuasiMinedMetalIn">#REF!</definedName>
    <definedName name="ObuasiMineLife" localSheetId="4">#REF!</definedName>
    <definedName name="ObuasiMineLife">#REF!</definedName>
    <definedName name="ObuasiMiningCostsFixedIn" localSheetId="4">#REF!</definedName>
    <definedName name="ObuasiMiningCostsFixedIn">#REF!</definedName>
    <definedName name="ObuasiMiningCostsVarIn" localSheetId="4">#REF!</definedName>
    <definedName name="ObuasiMiningCostsVarIn">#REF!</definedName>
    <definedName name="ObuasiNBVBf" localSheetId="4">#REF!</definedName>
    <definedName name="ObuasiNBVBf">#REF!</definedName>
    <definedName name="ObuasiNBVCf" localSheetId="4">#REF!</definedName>
    <definedName name="ObuasiNBVCf">#REF!</definedName>
    <definedName name="ObuasiNetAssets" localSheetId="4">#REF!</definedName>
    <definedName name="ObuasiNetAssets">#REF!</definedName>
    <definedName name="ObuasiOpCostPayables" localSheetId="4">#REF!</definedName>
    <definedName name="ObuasiOpCostPayables">#REF!</definedName>
    <definedName name="ObuasiOpCostPayablesIn" localSheetId="4">#REF!</definedName>
    <definedName name="ObuasiOpCostPayablesIn">#REF!</definedName>
    <definedName name="ObuasiOpCostReceivablesIn" localSheetId="4">#REF!</definedName>
    <definedName name="ObuasiOpCostReceivablesIn">#REF!</definedName>
    <definedName name="ObuasiOpCostsPaid" localSheetId="4">#REF!</definedName>
    <definedName name="ObuasiOpCostsPaid">#REF!</definedName>
    <definedName name="ObuasiOpeningCashIn" localSheetId="4">#REF!</definedName>
    <definedName name="ObuasiOpeningCashIn">#REF!</definedName>
    <definedName name="ObuasiOpeningEarningsIn" localSheetId="4">#REF!</definedName>
    <definedName name="ObuasiOpeningEarningsIn">#REF!</definedName>
    <definedName name="ObuasiOpeningEquityIn" localSheetId="4">#REF!</definedName>
    <definedName name="ObuasiOpeningEquityIn">#REF!</definedName>
    <definedName name="ObuasiOpeningExternalDebtIn" localSheetId="4">#REF!</definedName>
    <definedName name="ObuasiOpeningExternalDebtIn">#REF!</definedName>
    <definedName name="ObuasiOpeningInterCoBalIn" localSheetId="4">#REF!</definedName>
    <definedName name="ObuasiOpeningInterCoBalIn">#REF!</definedName>
    <definedName name="ObuasiOpeningLTDIn" localSheetId="4">#REF!</definedName>
    <definedName name="ObuasiOpeningLTDIn">#REF!</definedName>
    <definedName name="ObuasiOpeningNBVIn" localSheetId="4">#REF!</definedName>
    <definedName name="ObuasiOpeningNBVIn">#REF!</definedName>
    <definedName name="ObuasiOpeningPayablesIn" localSheetId="4">#REF!</definedName>
    <definedName name="ObuasiOpeningPayablesIn">#REF!</definedName>
    <definedName name="ObuasiOpeningProvisionsIn" localSheetId="4">#REF!</definedName>
    <definedName name="ObuasiOpeningProvisionsIn">#REF!</definedName>
    <definedName name="ObuasiOpeningReceivablesIn" localSheetId="4">#REF!</definedName>
    <definedName name="ObuasiOpeningReceivablesIn">#REF!</definedName>
    <definedName name="ObuasiOpeningStockIn" localSheetId="4">#REF!</definedName>
    <definedName name="ObuasiOpeningStockIn">#REF!</definedName>
    <definedName name="ObuasiOperatingCosts" localSheetId="4">#REF!</definedName>
    <definedName name="ObuasiOperatingCosts">#REF!</definedName>
    <definedName name="ObuasiOperatingCostsPaid" localSheetId="4">#REF!</definedName>
    <definedName name="ObuasiOperatingCostsPaid">#REF!</definedName>
    <definedName name="ObuasiOreMilled" localSheetId="4">#REF!</definedName>
    <definedName name="ObuasiOreMilled">#REF!</definedName>
    <definedName name="ObuasiOreMined" localSheetId="4">#REF!</definedName>
    <definedName name="ObuasiOreMined">#REF!</definedName>
    <definedName name="ObuasiOreMinedIn" localSheetId="4">#REF!</definedName>
    <definedName name="ObuasiOreMinedIn">#REF!</definedName>
    <definedName name="ObuasiOtherCostIn" localSheetId="4">#REF!</definedName>
    <definedName name="ObuasiOtherCostIn">#REF!</definedName>
    <definedName name="ObuasiOtherCostPayables" localSheetId="4">#REF!</definedName>
    <definedName name="ObuasiOtherCostPayables">#REF!</definedName>
    <definedName name="ObuasiOtherCostsPaid" localSheetId="4">#REF!</definedName>
    <definedName name="ObuasiOtherCostsPaid">#REF!</definedName>
    <definedName name="ObuasiOtherCostsPayablesDaysIn" localSheetId="4">#REF!</definedName>
    <definedName name="ObuasiOtherCostsPayablesDaysIn">#REF!</definedName>
    <definedName name="ObuasiOtherCostsPayablesIn" localSheetId="4">#REF!</definedName>
    <definedName name="ObuasiOtherCostsPayablesIn">#REF!</definedName>
    <definedName name="ObuasiOtherIncome" localSheetId="4">#REF!</definedName>
    <definedName name="ObuasiOtherIncome">#REF!</definedName>
    <definedName name="ObuasiOtherIncomeReceived" localSheetId="4">#REF!</definedName>
    <definedName name="ObuasiOtherIncomeReceived">#REF!</definedName>
    <definedName name="ObuasiOtherReceivables" localSheetId="4">#REF!</definedName>
    <definedName name="ObuasiOtherReceivables">#REF!</definedName>
    <definedName name="ObuasiPayablesDaysIn" localSheetId="4">#REF!</definedName>
    <definedName name="ObuasiPayablesDaysIn">#REF!</definedName>
    <definedName name="ObuasiProcessCostFixedIn" localSheetId="4">#REF!</definedName>
    <definedName name="ObuasiProcessCostFixedIn">#REF!</definedName>
    <definedName name="ObuasiProcessCostVarIn" localSheetId="4">#REF!</definedName>
    <definedName name="ObuasiProcessCostVarIn">#REF!</definedName>
    <definedName name="ObuasiQuarterTaxPaid" localSheetId="4">#REF!</definedName>
    <definedName name="ObuasiQuarterTaxPaid">#REF!</definedName>
    <definedName name="ObuasiReceivableDaysIn" localSheetId="4">#REF!</definedName>
    <definedName name="ObuasiReceivableDaysIn">#REF!</definedName>
    <definedName name="ObuasiRecoveredGold" localSheetId="4">#REF!</definedName>
    <definedName name="ObuasiRecoveredGold">#REF!</definedName>
    <definedName name="ObuasiRecovery" localSheetId="4">#REF!</definedName>
    <definedName name="ObuasiRecovery">#REF!</definedName>
    <definedName name="ObuasiRefiningChargeIn" localSheetId="4">#REF!</definedName>
    <definedName name="ObuasiRefiningChargeIn">#REF!</definedName>
    <definedName name="ObuasiRefiningCharges" localSheetId="4">#REF!</definedName>
    <definedName name="ObuasiRefiningCharges">#REF!</definedName>
    <definedName name="ObuasiRevenue" localSheetId="4">#REF!</definedName>
    <definedName name="ObuasiRevenue">#REF!</definedName>
    <definedName name="ObuasiRevenueReceivableIn" localSheetId="4">#REF!</definedName>
    <definedName name="ObuasiRevenueReceivableIn">#REF!</definedName>
    <definedName name="ObuasiRevenueReceivables" localSheetId="4">#REF!</definedName>
    <definedName name="ObuasiRevenueReceivables">#REF!</definedName>
    <definedName name="ObuasiRevenueReceived" localSheetId="4">#REF!</definedName>
    <definedName name="ObuasiRevenueReceived">#REF!</definedName>
    <definedName name="ObuasiRevenueSpot" localSheetId="4">#REF!</definedName>
    <definedName name="ObuasiRevenueSpot">#REF!</definedName>
    <definedName name="ObuasiRoyaltyDue" localSheetId="4">#REF!</definedName>
    <definedName name="ObuasiRoyaltyDue">#REF!</definedName>
    <definedName name="ObuasiRoyaltyPaid" localSheetId="4">#REF!</definedName>
    <definedName name="ObuasiRoyaltyPaid">#REF!</definedName>
    <definedName name="ObuasiRoyaltyPayables" localSheetId="4">#REF!</definedName>
    <definedName name="ObuasiRoyaltyPayables">#REF!</definedName>
    <definedName name="ObuasiRoyaltyPayablesDaysIn" localSheetId="4">#REF!</definedName>
    <definedName name="ObuasiRoyaltyPayablesDaysIn">#REF!</definedName>
    <definedName name="ObuasiRoyaltyPayablesIn" localSheetId="4">#REF!</definedName>
    <definedName name="ObuasiRoyaltyPayablesIn">#REF!</definedName>
    <definedName name="ObuasiShareholdersFunds" localSheetId="4">#REF!</definedName>
    <definedName name="ObuasiShareholdersFunds">#REF!</definedName>
    <definedName name="ObuasiSurfaceCostsVarIn" localSheetId="4">#REF!</definedName>
    <definedName name="ObuasiSurfaceCostsVarIn">#REF!</definedName>
    <definedName name="ObuasiSurfaceMetalIn" localSheetId="4">#REF!</definedName>
    <definedName name="ObuasiSurfaceMetalIn">#REF!</definedName>
    <definedName name="ObuasiSurfaceMetalMilled" localSheetId="4">#REF!</definedName>
    <definedName name="ObuasiSurfaceMetalMilled">#REF!</definedName>
    <definedName name="ObuasiSurfaceMetalMined" localSheetId="4">#REF!</definedName>
    <definedName name="ObuasiSurfaceMetalMined">#REF!</definedName>
    <definedName name="ObuasiSurfaceMetRecoveryIn" localSheetId="4">#REF!</definedName>
    <definedName name="ObuasiSurfaceMetRecoveryIn">#REF!</definedName>
    <definedName name="ObuasiSurfaceMilled" localSheetId="4">#REF!</definedName>
    <definedName name="ObuasiSurfaceMilled">#REF!</definedName>
    <definedName name="ObuasiSurfaceMined" localSheetId="4">#REF!</definedName>
    <definedName name="ObuasiSurfaceMined">#REF!</definedName>
    <definedName name="ObuasiSurfaceMinedIn" localSheetId="4">#REF!</definedName>
    <definedName name="ObuasiSurfaceMinedIn">#REF!</definedName>
    <definedName name="ObuasiSurfaceProcessCostVarIn" localSheetId="4">#REF!</definedName>
    <definedName name="ObuasiSurfaceProcessCostVarIn">#REF!</definedName>
    <definedName name="ObuasiSurfaceRecovery" localSheetId="4">#REF!</definedName>
    <definedName name="ObuasiSurfaceRecovery">#REF!</definedName>
    <definedName name="ObuasiTailsCostsVarIn" localSheetId="4">#REF!</definedName>
    <definedName name="ObuasiTailsCostsVarIn">#REF!</definedName>
    <definedName name="ObuasiTailsMetalIn" localSheetId="4">#REF!</definedName>
    <definedName name="ObuasiTailsMetalIn">#REF!</definedName>
    <definedName name="ObuasiTailsMetalMilled" localSheetId="4">#REF!</definedName>
    <definedName name="ObuasiTailsMetalMilled">#REF!</definedName>
    <definedName name="ObuasiTailsMetalMined" localSheetId="4">#REF!</definedName>
    <definedName name="ObuasiTailsMetalMined">#REF!</definedName>
    <definedName name="ObuasiTailsMetRecoveryIn" localSheetId="4">#REF!</definedName>
    <definedName name="ObuasiTailsMetRecoveryIn">#REF!</definedName>
    <definedName name="ObuasiTailsMilled" localSheetId="4">#REF!</definedName>
    <definedName name="ObuasiTailsMilled">#REF!</definedName>
    <definedName name="ObuasiTailsMined" localSheetId="4">#REF!</definedName>
    <definedName name="ObuasiTailsMined">#REF!</definedName>
    <definedName name="ObuasiTailsMinedIn" localSheetId="4">#REF!</definedName>
    <definedName name="ObuasiTailsMinedIn">#REF!</definedName>
    <definedName name="ObuasiTailsProcessCostVarIn" localSheetId="4">#REF!</definedName>
    <definedName name="ObuasiTailsProcessCostVarIn">#REF!</definedName>
    <definedName name="ObuasiTailsRecovery" localSheetId="4">#REF!</definedName>
    <definedName name="ObuasiTailsRecovery">#REF!</definedName>
    <definedName name="ObuasiTaxDepreciation" localSheetId="4">#REF!</definedName>
    <definedName name="ObuasiTaxDepreciation">#REF!</definedName>
    <definedName name="ObuasiTaxDepreciationClass1In" localSheetId="4">#REF!</definedName>
    <definedName name="ObuasiTaxDepreciationClass1In">#REF!</definedName>
    <definedName name="ObuasiTaxDepreciationClass2In" localSheetId="4">#REF!</definedName>
    <definedName name="ObuasiTaxDepreciationClass2In">#REF!</definedName>
    <definedName name="ObuasiTaxDepreciationClass3In" localSheetId="4">#REF!</definedName>
    <definedName name="ObuasiTaxDepreciationClass3In">#REF!</definedName>
    <definedName name="ObuasiTaxDue" localSheetId="4">#REF!</definedName>
    <definedName name="ObuasiTaxDue">#REF!</definedName>
    <definedName name="ObuasiTaxOpeningLosses" localSheetId="4">#REF!</definedName>
    <definedName name="ObuasiTaxOpeningLosses">#REF!</definedName>
    <definedName name="ObuasiTaxOpeningNBV" localSheetId="4">#REF!</definedName>
    <definedName name="ObuasiTaxOpeningNBV">#REF!</definedName>
    <definedName name="ObuasiTaxPaid" localSheetId="4">#REF!</definedName>
    <definedName name="ObuasiTaxPaid">#REF!</definedName>
    <definedName name="ObuasiTaxPayables" localSheetId="4">#REF!</definedName>
    <definedName name="ObuasiTaxPayables">#REF!</definedName>
    <definedName name="ObuasiTaxPayablesIn" localSheetId="4">#REF!</definedName>
    <definedName name="ObuasiTaxPayablesIn">#REF!</definedName>
    <definedName name="ObuasiTaxRateIn" localSheetId="4">#REF!</definedName>
    <definedName name="ObuasiTaxRateIn">#REF!</definedName>
    <definedName name="ObuasiTaxRoyalty1In" localSheetId="4">#REF!</definedName>
    <definedName name="ObuasiTaxRoyalty1In">#REF!</definedName>
    <definedName name="ObuasiTaxRoyalty2In" localSheetId="4">#REF!</definedName>
    <definedName name="ObuasiTaxRoyalty2In">#REF!</definedName>
    <definedName name="ObuasiTaxRoyalty3In" localSheetId="4">#REF!</definedName>
    <definedName name="ObuasiTaxRoyalty3In">#REF!</definedName>
    <definedName name="ObuasiWasteMined" localSheetId="4">#REF!</definedName>
    <definedName name="ObuasiWasteMined">#REF!</definedName>
    <definedName name="ObuasiWasteMinedIn" localSheetId="4">#REF!</definedName>
    <definedName name="ObuasiWasteMinedIn">#REF!</definedName>
    <definedName name="ObuasiWasteMiningCostsVarIn" localSheetId="4">#REF!</definedName>
    <definedName name="ObuasiWasteMiningCostsVarIn">#REF!</definedName>
    <definedName name="OP_SEB">[16]Шаблон!$C$42</definedName>
    <definedName name="ore" localSheetId="4">#REF!</definedName>
    <definedName name="ore">#REF!</definedName>
    <definedName name="oz" localSheetId="4">#REF!</definedName>
    <definedName name="oz">#REF!</definedName>
    <definedName name="oz_">'[13]свод_$'!$B$9</definedName>
    <definedName name="Pay_Date" localSheetId="4">#REF!</definedName>
    <definedName name="Pay_Date">#REF!</definedName>
    <definedName name="Pay_Num" localSheetId="4">#REF!</definedName>
    <definedName name="Pay_Num">#REF!</definedName>
    <definedName name="Payment_Date" localSheetId="10">DATE(YEAR(Loan_Start),MONTH(Loan_Start)+Payment_Number,DAY(Loan_Start))</definedName>
    <definedName name="Payment_Date" localSheetId="4">DATE(YEAR('Изменение климата'!Loan_Start),MONTH('Изменение климата'!Loan_Start)+Payment_Number,DAY('Изменение климата'!Loan_Start))</definedName>
    <definedName name="Payment_Date">DATE(YEAR(Loan_Start),MONTH(Loan_Start)+Payment_Number,DAY(Loan_Start))</definedName>
    <definedName name="Period" localSheetId="10">#REF!</definedName>
    <definedName name="Period" localSheetId="4">#REF!</definedName>
    <definedName name="Period">#REF!</definedName>
    <definedName name="PeriodEndDate" localSheetId="4">#REF!</definedName>
    <definedName name="PeriodEndDate">#REF!</definedName>
    <definedName name="PeriodNumber" localSheetId="4">#REF!</definedName>
    <definedName name="PeriodNumber">#REF!</definedName>
    <definedName name="PeriodsAfterMineLifeIn" localSheetId="4">#REF!</definedName>
    <definedName name="PeriodsAfterMineLifeIn">#REF!</definedName>
    <definedName name="PeriodsBeforeDrawdown" localSheetId="4">#REF!</definedName>
    <definedName name="PeriodsBeforeDrawdown">#REF!</definedName>
    <definedName name="PeriodsBeforeRepayment" localSheetId="4">#REF!</definedName>
    <definedName name="PeriodsBeforeRepayment">#REF!</definedName>
    <definedName name="PeriodsinYear" localSheetId="4">#REF!</definedName>
    <definedName name="PeriodsinYear">#REF!</definedName>
    <definedName name="PeriodStartDate" localSheetId="4">#REF!</definedName>
    <definedName name="PeriodStartDate">#REF!</definedName>
    <definedName name="PLCR" localSheetId="4">#REF!</definedName>
    <definedName name="PLCR">#REF!</definedName>
    <definedName name="Princ" localSheetId="4">#REF!</definedName>
    <definedName name="Princ">#REF!</definedName>
    <definedName name="Print_Area_Reset" localSheetId="10">OFFSET(Full_Print,0,0,'Ед. изм.'!Last_Row)</definedName>
    <definedName name="Print_Area_Reset" localSheetId="4">OFFSET('Изменение климата'!Full_Print,0,0,'Изменение климата'!Last_Row)</definedName>
    <definedName name="Print_Area_Reset">OFFSET(Full_Print,0,0,Last_Row)</definedName>
    <definedName name="PrintTitles" localSheetId="4">#REF!</definedName>
    <definedName name="PrintTitles">#REF!</definedName>
    <definedName name="Production_statistics_Q1_2010___Q2_2015" localSheetId="10">[17]Content!#REF!</definedName>
    <definedName name="Production_statistics_Q1_2010___Q2_2015" localSheetId="4">[18]Content!#REF!</definedName>
    <definedName name="Production_statistics_Q1_2010___Q2_2015">Содержание!#REF!</definedName>
    <definedName name="Production_statistics_Q1_2010___Q3_2015" localSheetId="10">[17]Content!#REF!</definedName>
    <definedName name="Production_statistics_Q1_2010___Q3_2015" localSheetId="4">[18]Content!#REF!</definedName>
    <definedName name="Production_statistics_Q1_2010___Q3_2015">Содержание!#REF!</definedName>
    <definedName name="Profit_and_loss" localSheetId="10">#REF!</definedName>
    <definedName name="Profit_and_loss" localSheetId="4">#REF!</definedName>
    <definedName name="Profit_and_loss">#REF!</definedName>
    <definedName name="PY_Cash_Div_Dec" localSheetId="10">'[11]Income Statement'!#REF!</definedName>
    <definedName name="PY_Cash_Div_Dec" localSheetId="4">'[11]Income Statement'!#REF!</definedName>
    <definedName name="PY_Cash_Div_Dec">'[11]Income Statement'!#REF!</definedName>
    <definedName name="PY_CASH_DIVIDENDS_DECLARED__per_common_share" localSheetId="10">'[11]Income Statement'!#REF!</definedName>
    <definedName name="PY_CASH_DIVIDENDS_DECLARED__per_common_share" localSheetId="4">'[11]Income Statement'!#REF!</definedName>
    <definedName name="PY_CASH_DIVIDENDS_DECLARED__per_common_share">'[11]Income Statement'!#REF!</definedName>
    <definedName name="PY_Earnings_per_share" localSheetId="10">[11]Ratios!#REF!</definedName>
    <definedName name="PY_Earnings_per_share" localSheetId="4">[11]Ratios!#REF!</definedName>
    <definedName name="PY_Earnings_per_share">[11]Ratios!#REF!</definedName>
    <definedName name="PY_LT_Debt" localSheetId="10">'[11]Balance Sheet'!#REF!</definedName>
    <definedName name="PY_LT_Debt" localSheetId="4">'[11]Balance Sheet'!#REF!</definedName>
    <definedName name="PY_LT_Debt">'[11]Balance Sheet'!#REF!</definedName>
    <definedName name="PY_Market_Value_of_Equity" localSheetId="10">'[11]Income Statement'!#REF!</definedName>
    <definedName name="PY_Market_Value_of_Equity" localSheetId="4">'[11]Income Statement'!#REF!</definedName>
    <definedName name="PY_Market_Value_of_Equity">'[11]Income Statement'!#REF!</definedName>
    <definedName name="PY_Tangible_Net_Worth" localSheetId="10">'[11]Income Statement'!#REF!</definedName>
    <definedName name="PY_Tangible_Net_Worth" localSheetId="4">'[11]Income Statement'!#REF!</definedName>
    <definedName name="PY_Tangible_Net_Worth">'[11]Income Statement'!#REF!</definedName>
    <definedName name="PY_Weighted_Average" localSheetId="10">'[11]Income Statement'!#REF!</definedName>
    <definedName name="PY_Weighted_Average" localSheetId="4">'[11]Income Statement'!#REF!</definedName>
    <definedName name="PY_Weighted_Average">'[11]Income Statement'!#REF!</definedName>
    <definedName name="PY_Working_Capital" localSheetId="10">'[11]Income Statement'!#REF!</definedName>
    <definedName name="PY_Working_Capital" localSheetId="4">'[11]Income Statement'!#REF!</definedName>
    <definedName name="PY_Working_Capital">'[11]Income Statement'!#REF!</definedName>
    <definedName name="PY2_Cash_Div_Dec" localSheetId="10">'[11]Income Statement'!#REF!</definedName>
    <definedName name="PY2_Cash_Div_Dec" localSheetId="4">'[11]Income Statement'!#REF!</definedName>
    <definedName name="PY2_Cash_Div_Dec">'[11]Income Statement'!#REF!</definedName>
    <definedName name="PY2_CASH_DIVIDENDS_DECLARED__per_common_share" localSheetId="10">'[11]Income Statement'!#REF!</definedName>
    <definedName name="PY2_CASH_DIVIDENDS_DECLARED__per_common_share" localSheetId="4">'[11]Income Statement'!#REF!</definedName>
    <definedName name="PY2_CASH_DIVIDENDS_DECLARED__per_common_share">'[11]Income Statement'!#REF!</definedName>
    <definedName name="PY2_Earnings_per_share" localSheetId="10">[11]Ratios!#REF!</definedName>
    <definedName name="PY2_Earnings_per_share" localSheetId="4">[11]Ratios!#REF!</definedName>
    <definedName name="PY2_Earnings_per_share">[11]Ratios!#REF!</definedName>
    <definedName name="PY2_LT_Debt" localSheetId="10">'[11]Balance Sheet'!#REF!</definedName>
    <definedName name="PY2_LT_Debt" localSheetId="4">'[11]Balance Sheet'!#REF!</definedName>
    <definedName name="PY2_LT_Debt">'[11]Balance Sheet'!#REF!</definedName>
    <definedName name="PY2_Market_Value_of_Equity" localSheetId="10">'[11]Income Statement'!#REF!</definedName>
    <definedName name="PY2_Market_Value_of_Equity" localSheetId="4">'[11]Income Statement'!#REF!</definedName>
    <definedName name="PY2_Market_Value_of_Equity">'[11]Income Statement'!#REF!</definedName>
    <definedName name="PY2_Tangible_Net_Worth" localSheetId="10">'[11]Income Statement'!#REF!</definedName>
    <definedName name="PY2_Tangible_Net_Worth" localSheetId="4">'[11]Income Statement'!#REF!</definedName>
    <definedName name="PY2_Tangible_Net_Worth">'[11]Income Statement'!#REF!</definedName>
    <definedName name="PY2_Weighted_Average" localSheetId="10">'[11]Income Statement'!#REF!</definedName>
    <definedName name="PY2_Weighted_Average" localSheetId="4">'[11]Income Statement'!#REF!</definedName>
    <definedName name="PY2_Weighted_Average">'[11]Income Statement'!#REF!</definedName>
    <definedName name="PY2_Working_Capital" localSheetId="10">'[11]Income Statement'!#REF!</definedName>
    <definedName name="PY2_Working_Capital" localSheetId="4">'[11]Income Statement'!#REF!</definedName>
    <definedName name="PY2_Working_Capital">'[11]Income Statement'!#REF!</definedName>
    <definedName name="R_Factor" localSheetId="10">#REF!</definedName>
    <definedName name="R_Factor" localSheetId="4">#REF!</definedName>
    <definedName name="R_Factor">#REF!</definedName>
    <definedName name="Ratio">'[13]свод_$'!$B$12</definedName>
    <definedName name="REF">'[10]Escalated Budget'!$B$1894</definedName>
    <definedName name="Residual_difference" localSheetId="4">#REF!</definedName>
    <definedName name="Residual_difference">#REF!</definedName>
    <definedName name="ResTable" localSheetId="4">#REF!</definedName>
    <definedName name="ResTable">#REF!</definedName>
    <definedName name="RevenueSpotPriceIn" localSheetId="4">#REF!</definedName>
    <definedName name="RevenueSpotPriceIn">#REF!</definedName>
    <definedName name="RP" localSheetId="4">#REF!</definedName>
    <definedName name="RP">#REF!</definedName>
    <definedName name="SAD_BK0" localSheetId="4">'[10]Escalated Budget'!#REF!</definedName>
    <definedName name="SAD_BK0">'[10]Escalated Budget'!#REF!</definedName>
    <definedName name="Sched_Pay" localSheetId="4">#REF!</definedName>
    <definedName name="Sched_Pay">#REF!</definedName>
    <definedName name="Scheduled_Extra_Payments" localSheetId="4">#REF!</definedName>
    <definedName name="Scheduled_Extra_Payments">#REF!</definedName>
    <definedName name="Scheduled_Interest_Rate" localSheetId="4">#REF!</definedName>
    <definedName name="Scheduled_Interest_Rate">#REF!</definedName>
    <definedName name="Scheduled_Monthly_Payment" localSheetId="4">#REF!</definedName>
    <definedName name="Scheduled_Monthly_Payment">#REF!</definedName>
    <definedName name="SEB">[16]Шаблон!$C$40</definedName>
    <definedName name="SemiAnnualPaymentDue" localSheetId="4">#REF!</definedName>
    <definedName name="SemiAnnualPaymentDue">#REF!</definedName>
    <definedName name="SeniorDebtBf" localSheetId="4">#REF!</definedName>
    <definedName name="SeniorDebtBf">#REF!</definedName>
    <definedName name="SeniorDebtCf" localSheetId="4">#REF!</definedName>
    <definedName name="SeniorDebtCf">#REF!</definedName>
    <definedName name="SeniorDebtDrawdown" localSheetId="4">#REF!</definedName>
    <definedName name="SeniorDebtDrawdown">#REF!</definedName>
    <definedName name="SeniorDebtInterestDue" localSheetId="4">#REF!</definedName>
    <definedName name="SeniorDebtInterestDue">#REF!</definedName>
    <definedName name="SeniorDebtInterestPaid" localSheetId="4">#REF!</definedName>
    <definedName name="SeniorDebtInterestPaid">#REF!</definedName>
    <definedName name="SeniorDebtInterestRate" localSheetId="4">#REF!</definedName>
    <definedName name="SeniorDebtInterestRate">#REF!</definedName>
    <definedName name="SeniorDebtPrepaymentMade" localSheetId="4">#REF!</definedName>
    <definedName name="SeniorDebtPrepaymentMade">#REF!</definedName>
    <definedName name="SeniorDebtRepaymentMade" localSheetId="4">#REF!</definedName>
    <definedName name="SeniorDebtRepaymentMade">#REF!</definedName>
    <definedName name="SeniorDebtShedRepaymentDue" localSheetId="4">#REF!</definedName>
    <definedName name="SeniorDebtShedRepaymentDue">#REF!</definedName>
    <definedName name="SeniorDebtShedRepaymentPaid" localSheetId="4">#REF!</definedName>
    <definedName name="SeniorDebtShedRepaymentPaid">#REF!</definedName>
    <definedName name="SeniorFacilityAmountIn" localSheetId="4">#REF!</definedName>
    <definedName name="SeniorFacilityAmountIn">#REF!</definedName>
    <definedName name="SeniorFacilityCommitFeeIn" localSheetId="4">#REF!</definedName>
    <definedName name="SeniorFacilityCommitFeeIn">#REF!</definedName>
    <definedName name="SeniorFacilityMarginIn" localSheetId="4">#REF!</definedName>
    <definedName name="SeniorFacilityMarginIn">#REF!</definedName>
    <definedName name="SeniorFacilityRepaymentProfileIn" localSheetId="4">#REF!</definedName>
    <definedName name="SeniorFacilityRepaymentProfileIn">#REF!</definedName>
    <definedName name="SeniorFacilitySweepIn" localSheetId="4">#REF!</definedName>
    <definedName name="SeniorFacilitySweepIn">#REF!</definedName>
    <definedName name="SiguiriCapex1998" localSheetId="4">#REF!</definedName>
    <definedName name="SiguiriCapex1998">#REF!</definedName>
    <definedName name="SiguiriCapex1999" localSheetId="4">#REF!</definedName>
    <definedName name="SiguiriCapex1999">#REF!</definedName>
    <definedName name="SiguiriCapex2000" localSheetId="4">#REF!</definedName>
    <definedName name="SiguiriCapex2000">#REF!</definedName>
    <definedName name="SiguiriCapex2001" localSheetId="4">#REF!</definedName>
    <definedName name="SiguiriCapex2001">#REF!</definedName>
    <definedName name="SiguiriCapexMaintenanceIn" localSheetId="4">#REF!</definedName>
    <definedName name="SiguiriCapexMaintenanceIn">#REF!</definedName>
    <definedName name="SiguiriCapexProjectIn" localSheetId="4">#REF!</definedName>
    <definedName name="SiguiriCapexProjectIn">#REF!</definedName>
    <definedName name="SiguiriCapexTotal" localSheetId="4">#REF!</definedName>
    <definedName name="SiguiriCapexTotal">#REF!</definedName>
    <definedName name="SiguiriCILProcessTonnesIn" localSheetId="4">#REF!</definedName>
    <definedName name="SiguiriCILProcessTonnesIn">#REF!</definedName>
    <definedName name="SiguiriClosureCostIn" localSheetId="4">#REF!</definedName>
    <definedName name="SiguiriClosureCostIn">#REF!</definedName>
    <definedName name="SiguiriCorpChargeIn" localSheetId="4">#REF!</definedName>
    <definedName name="SiguiriCorpChargeIn">#REF!</definedName>
    <definedName name="SiguiriDepreciation" localSheetId="4">#REF!</definedName>
    <definedName name="SiguiriDepreciation">#REF!</definedName>
    <definedName name="SiguiriDirectCosts" localSheetId="4">#REF!</definedName>
    <definedName name="SiguiriDirectCosts">#REF!</definedName>
    <definedName name="SiguiriDirectCostsPaid" localSheetId="4">#REF!</definedName>
    <definedName name="SiguiriDirectCostsPaid">#REF!</definedName>
    <definedName name="SiguiriExcptionalCostIn" localSheetId="4">#REF!</definedName>
    <definedName name="SiguiriExcptionalCostIn">#REF!</definedName>
    <definedName name="SiguiriExplorationCostIn" localSheetId="4">#REF!</definedName>
    <definedName name="SiguiriExplorationCostIn">#REF!</definedName>
    <definedName name="SiguiriExternalDebtBf" localSheetId="4">#REF!</definedName>
    <definedName name="SiguiriExternalDebtBf">#REF!</definedName>
    <definedName name="SiguiriExternalDebtCf" localSheetId="4">#REF!</definedName>
    <definedName name="SiguiriExternalDebtCf">#REF!</definedName>
    <definedName name="SiguiriExternalDebtMarginIn" localSheetId="4">#REF!</definedName>
    <definedName name="SiguiriExternalDebtMarginIn">#REF!</definedName>
    <definedName name="SiguiriExternalDebtOpeningBalIn" localSheetId="4">#REF!</definedName>
    <definedName name="SiguiriExternalDebtOpeningBalIn">#REF!</definedName>
    <definedName name="SiguiriExternalDrawdown" localSheetId="4">#REF!</definedName>
    <definedName name="SiguiriExternalDrawdown">#REF!</definedName>
    <definedName name="SiguiriExternalInterestDue" localSheetId="4">#REF!</definedName>
    <definedName name="SiguiriExternalInterestDue">#REF!</definedName>
    <definedName name="SiguiriExternalInterestPaid" localSheetId="4">#REF!</definedName>
    <definedName name="SiguiriExternalInterestPaid">#REF!</definedName>
    <definedName name="SiguiriExternalInterestRate" localSheetId="4">#REF!</definedName>
    <definedName name="SiguiriExternalInterestRate">#REF!</definedName>
    <definedName name="SiguiriExternalRepayment" localSheetId="4">#REF!</definedName>
    <definedName name="SiguiriExternalRepayment">#REF!</definedName>
    <definedName name="SiguiriFlexCapexIn" localSheetId="4">#REF!</definedName>
    <definedName name="SiguiriFlexCapexIn">#REF!</definedName>
    <definedName name="SiguiriFlexGradeIn" localSheetId="4">#REF!</definedName>
    <definedName name="SiguiriFlexGradeIn">#REF!</definedName>
    <definedName name="SiguiriFlexOpexIn" localSheetId="4">#REF!</definedName>
    <definedName name="SiguiriFlexOpexIn">#REF!</definedName>
    <definedName name="SiguiriFlexOreIn" localSheetId="4">#REF!</definedName>
    <definedName name="SiguiriFlexOreIn">#REF!</definedName>
    <definedName name="SiguiriFlexRecoveryIn" localSheetId="4">#REF!</definedName>
    <definedName name="SiguiriFlexRecoveryIn">#REF!</definedName>
    <definedName name="SiguiriFlexWasteIn" localSheetId="4">#REF!</definedName>
    <definedName name="SiguiriFlexWasteIn">#REF!</definedName>
    <definedName name="SiguiriG_ACostIn" localSheetId="4">#REF!</definedName>
    <definedName name="SiguiriG_ACostIn">#REF!</definedName>
    <definedName name="SiguiriGoldSalesOunces" localSheetId="4">#REF!</definedName>
    <definedName name="SiguiriGoldSalesOunces">#REF!</definedName>
    <definedName name="SiguiriInterCoBf" localSheetId="4">#REF!</definedName>
    <definedName name="SiguiriInterCoBf">#REF!</definedName>
    <definedName name="SiguiriInterCoCf" localSheetId="4">#REF!</definedName>
    <definedName name="SiguiriInterCoCf">#REF!</definedName>
    <definedName name="SiguiriInterCoDebtMarginIn" localSheetId="4">#REF!</definedName>
    <definedName name="SiguiriInterCoDebtMarginIn">#REF!</definedName>
    <definedName name="SiguiriInterCoDebtRepaymentIn" localSheetId="4">#REF!</definedName>
    <definedName name="SiguiriInterCoDebtRepaymentIn">#REF!</definedName>
    <definedName name="SiguiriInterCoDrawdown" localSheetId="4">#REF!</definedName>
    <definedName name="SiguiriInterCoDrawdown">#REF!</definedName>
    <definedName name="SiguiriInterCoInterest" localSheetId="4">#REF!</definedName>
    <definedName name="SiguiriInterCoInterest">#REF!</definedName>
    <definedName name="SiguiriInterCoRepayment" localSheetId="4">#REF!</definedName>
    <definedName name="SiguiriInterCoRepayment">#REF!</definedName>
    <definedName name="SiguiriInterestOnCashBalances" localSheetId="4">#REF!</definedName>
    <definedName name="SiguiriInterestOnCashBalances">#REF!</definedName>
    <definedName name="SiguiriMetalMilled" localSheetId="4">#REF!</definedName>
    <definedName name="SiguiriMetalMilled">#REF!</definedName>
    <definedName name="SiguiriMetalMined" localSheetId="4">#REF!</definedName>
    <definedName name="SiguiriMetalMined">#REF!</definedName>
    <definedName name="SiguiriMetRecoveyIn" localSheetId="4">#REF!</definedName>
    <definedName name="SiguiriMetRecoveyIn">#REF!</definedName>
    <definedName name="SiguiriMinedMetalIn" localSheetId="4">#REF!</definedName>
    <definedName name="SiguiriMinedMetalIn">#REF!</definedName>
    <definedName name="SiguiriMineLife" localSheetId="4">#REF!</definedName>
    <definedName name="SiguiriMineLife">#REF!</definedName>
    <definedName name="SiguiriMiningCostsFixedIn" localSheetId="4">#REF!</definedName>
    <definedName name="SiguiriMiningCostsFixedIn">#REF!</definedName>
    <definedName name="SiguiriMiningCostsVarIn" localSheetId="4">#REF!</definedName>
    <definedName name="SiguiriMiningCostsVarIn">#REF!</definedName>
    <definedName name="SiguiriNBVBf" localSheetId="4">#REF!</definedName>
    <definedName name="SiguiriNBVBf">#REF!</definedName>
    <definedName name="SiguiriNBVCf" localSheetId="4">#REF!</definedName>
    <definedName name="SiguiriNBVCf">#REF!</definedName>
    <definedName name="SiguiriNetAssets" localSheetId="4">#REF!</definedName>
    <definedName name="SiguiriNetAssets">#REF!</definedName>
    <definedName name="SiguiriOpCostPayables" localSheetId="4">#REF!</definedName>
    <definedName name="SiguiriOpCostPayables">#REF!</definedName>
    <definedName name="SiguiriOpCostPayablesIn" localSheetId="4">#REF!</definedName>
    <definedName name="SiguiriOpCostPayablesIn">#REF!</definedName>
    <definedName name="SiguiriOpeningCashIn" localSheetId="4">#REF!</definedName>
    <definedName name="SiguiriOpeningCashIn">#REF!</definedName>
    <definedName name="SiguiriOpeningEarningsIn" localSheetId="4">#REF!</definedName>
    <definedName name="SiguiriOpeningEarningsIn">#REF!</definedName>
    <definedName name="SiguiriOpeningEquityIn" localSheetId="4">#REF!</definedName>
    <definedName name="SiguiriOpeningEquityIn">#REF!</definedName>
    <definedName name="SiguiriOpeningExternalDebtIn" localSheetId="4">#REF!</definedName>
    <definedName name="SiguiriOpeningExternalDebtIn">#REF!</definedName>
    <definedName name="SiguiriOpeningInterCoBalIn" localSheetId="4">#REF!</definedName>
    <definedName name="SiguiriOpeningInterCoBalIn">#REF!</definedName>
    <definedName name="SiguiriOpeningLTDIn" localSheetId="4">#REF!</definedName>
    <definedName name="SiguiriOpeningLTDIn">#REF!</definedName>
    <definedName name="SiguiriOpeningNBVIn" localSheetId="4">#REF!</definedName>
    <definedName name="SiguiriOpeningNBVIn">#REF!</definedName>
    <definedName name="SiguiriOpeningPayablesIn" localSheetId="4">#REF!</definedName>
    <definedName name="SiguiriOpeningPayablesIn">#REF!</definedName>
    <definedName name="SiguiriOpeningProvisionsIn" localSheetId="4">#REF!</definedName>
    <definedName name="SiguiriOpeningProvisionsIn">#REF!</definedName>
    <definedName name="SiguiriOpeningReceivablesIn" localSheetId="4">#REF!</definedName>
    <definedName name="SiguiriOpeningReceivablesIn">#REF!</definedName>
    <definedName name="SiguiriOperatingCosts" localSheetId="4">#REF!</definedName>
    <definedName name="SiguiriOperatingCosts">#REF!</definedName>
    <definedName name="SiguiriOperatingCostsPaid" localSheetId="4">#REF!</definedName>
    <definedName name="SiguiriOperatingCostsPaid">#REF!</definedName>
    <definedName name="SiguiriOreMilled" localSheetId="4">#REF!</definedName>
    <definedName name="SiguiriOreMilled">#REF!</definedName>
    <definedName name="SiguiriOreMined" localSheetId="4">#REF!</definedName>
    <definedName name="SiguiriOreMined">#REF!</definedName>
    <definedName name="SiguiriOreMinedIn" localSheetId="4">#REF!</definedName>
    <definedName name="SiguiriOreMinedIn">#REF!</definedName>
    <definedName name="SiguiriOtherCostIn" localSheetId="4">#REF!</definedName>
    <definedName name="SiguiriOtherCostIn">#REF!</definedName>
    <definedName name="SiguiriOtherCostPayableDays" localSheetId="4">#REF!</definedName>
    <definedName name="SiguiriOtherCostPayableDays">#REF!</definedName>
    <definedName name="SiguiriOtherCostPayables" localSheetId="4">#REF!</definedName>
    <definedName name="SiguiriOtherCostPayables">#REF!</definedName>
    <definedName name="SiguiriOtherCostPayablesIn" localSheetId="4">#REF!</definedName>
    <definedName name="SiguiriOtherCostPayablesIn">#REF!</definedName>
    <definedName name="SiguiriOtherCostsPaid" localSheetId="4">#REF!</definedName>
    <definedName name="SiguiriOtherCostsPaid">#REF!</definedName>
    <definedName name="SiguiriOtherIncome" localSheetId="4">#REF!</definedName>
    <definedName name="SiguiriOtherIncome">#REF!</definedName>
    <definedName name="SiguiriOtherIncomereceived" localSheetId="4">#REF!</definedName>
    <definedName name="SiguiriOtherIncomereceived">#REF!</definedName>
    <definedName name="SiguiriOtherReceivables" localSheetId="4">#REF!</definedName>
    <definedName name="SiguiriOtherReceivables">#REF!</definedName>
    <definedName name="SiguiriPayablesDaysIn" localSheetId="4">#REF!</definedName>
    <definedName name="SiguiriPayablesDaysIn">#REF!</definedName>
    <definedName name="SiguiriProcessCostFixedIn" localSheetId="4">#REF!</definedName>
    <definedName name="SiguiriProcessCostFixedIn">#REF!</definedName>
    <definedName name="SiguiriProcessCostVarIn" localSheetId="4">#REF!</definedName>
    <definedName name="SiguiriProcessCostVarIn">#REF!</definedName>
    <definedName name="SiguiriProcessMetalIn" localSheetId="4">#REF!</definedName>
    <definedName name="SiguiriProcessMetalIn">#REF!</definedName>
    <definedName name="SiguiriProcessTonnesIn" localSheetId="4">#REF!</definedName>
    <definedName name="SiguiriProcessTonnesIn">#REF!</definedName>
    <definedName name="SiguiriQuarterTaxPaid" localSheetId="4">#REF!</definedName>
    <definedName name="SiguiriQuarterTaxPaid">#REF!</definedName>
    <definedName name="SiguiriReceivablesDaysIn" localSheetId="4">#REF!</definedName>
    <definedName name="SiguiriReceivablesDaysIn">#REF!</definedName>
    <definedName name="SiguiriRecoveredGold" localSheetId="4">#REF!</definedName>
    <definedName name="SiguiriRecoveredGold">#REF!</definedName>
    <definedName name="SiguiriRecovery" localSheetId="4">#REF!</definedName>
    <definedName name="SiguiriRecovery">#REF!</definedName>
    <definedName name="SiguirirefiningChargeIn" localSheetId="4">#REF!</definedName>
    <definedName name="SiguirirefiningChargeIn">#REF!</definedName>
    <definedName name="SiguiriRefiningCharges" localSheetId="4">#REF!</definedName>
    <definedName name="SiguiriRefiningCharges">#REF!</definedName>
    <definedName name="SiguiriRevenue" localSheetId="4">#REF!</definedName>
    <definedName name="SiguiriRevenue">#REF!</definedName>
    <definedName name="SiguiriRevenueReceivableIn" localSheetId="4">#REF!</definedName>
    <definedName name="SiguiriRevenueReceivableIn">#REF!</definedName>
    <definedName name="SiguiriRevenueReceivables" localSheetId="4">#REF!</definedName>
    <definedName name="SiguiriRevenueReceivables">#REF!</definedName>
    <definedName name="SiguiriRevenueReceived" localSheetId="4">#REF!</definedName>
    <definedName name="SiguiriRevenueReceived">#REF!</definedName>
    <definedName name="SiguiriRevenueSpot" localSheetId="4">#REF!</definedName>
    <definedName name="SiguiriRevenueSpot">#REF!</definedName>
    <definedName name="SiguiriRoyaltyDue" localSheetId="4">#REF!</definedName>
    <definedName name="SiguiriRoyaltyDue">#REF!</definedName>
    <definedName name="SiguiriRoyaltyPaid" localSheetId="4">#REF!</definedName>
    <definedName name="SiguiriRoyaltyPaid">#REF!</definedName>
    <definedName name="SiguiriRoyaltyPayableDays" localSheetId="4">#REF!</definedName>
    <definedName name="SiguiriRoyaltyPayableDays">#REF!</definedName>
    <definedName name="SiguiriRoyaltyPayableIn" localSheetId="4">#REF!</definedName>
    <definedName name="SiguiriRoyaltyPayableIn">#REF!</definedName>
    <definedName name="SiguiriRoyaltyPayables" localSheetId="4">#REF!</definedName>
    <definedName name="SiguiriRoyaltyPayables">#REF!</definedName>
    <definedName name="SiguiriShareholdersFunds" localSheetId="4">#REF!</definedName>
    <definedName name="SiguiriShareholdersFunds">#REF!</definedName>
    <definedName name="SiguiriTaxDepreciationClass1In" localSheetId="4">#REF!</definedName>
    <definedName name="SiguiriTaxDepreciationClass1In">#REF!</definedName>
    <definedName name="SiguiriTaxDepreciationClass2In" localSheetId="4">#REF!</definedName>
    <definedName name="SiguiriTaxDepreciationClass2In">#REF!</definedName>
    <definedName name="SiguiriTaxDepreciationClass3In" localSheetId="4">#REF!</definedName>
    <definedName name="SiguiriTaxDepreciationClass3In">#REF!</definedName>
    <definedName name="SiguiriTaxDepreciationClass4In" localSheetId="4">#REF!</definedName>
    <definedName name="SiguiriTaxDepreciationClass4In">#REF!</definedName>
    <definedName name="SiguiriTaxDepreciationClass5In" localSheetId="4">#REF!</definedName>
    <definedName name="SiguiriTaxDepreciationClass5In">#REF!</definedName>
    <definedName name="SiguiriTaxDue" localSheetId="4">#REF!</definedName>
    <definedName name="SiguiriTaxDue">#REF!</definedName>
    <definedName name="SiguiriTaxInvestmentAllowance" localSheetId="4">#REF!</definedName>
    <definedName name="SiguiriTaxInvestmentAllowance">#REF!</definedName>
    <definedName name="SiguiriTaxOpeningLosses" localSheetId="4">#REF!</definedName>
    <definedName name="SiguiriTaxOpeningLosses">#REF!</definedName>
    <definedName name="SiguiriTaxOpeningNBV" localSheetId="4">#REF!</definedName>
    <definedName name="SiguiriTaxOpeningNBV">#REF!</definedName>
    <definedName name="SiguiriTaxPaid" localSheetId="4">#REF!</definedName>
    <definedName name="SiguiriTaxPaid">#REF!</definedName>
    <definedName name="SiguiriTaxPayables" localSheetId="4">#REF!</definedName>
    <definedName name="SiguiriTaxPayables">#REF!</definedName>
    <definedName name="SiguiriTaxPayablesIn" localSheetId="4">#REF!</definedName>
    <definedName name="SiguiriTaxPayablesIn">#REF!</definedName>
    <definedName name="SiguiriTaxRateIn" localSheetId="4">#REF!</definedName>
    <definedName name="SiguiriTaxRateIn">#REF!</definedName>
    <definedName name="SiguiriTaxRoyalty1In" localSheetId="4">#REF!</definedName>
    <definedName name="SiguiriTaxRoyalty1In">#REF!</definedName>
    <definedName name="SiguiriTaxRoyalty2In" localSheetId="4">#REF!</definedName>
    <definedName name="SiguiriTaxRoyalty2In">#REF!</definedName>
    <definedName name="SiguiriTaxRoyalty3In" localSheetId="4">#REF!</definedName>
    <definedName name="SiguiriTaxRoyalty3In">#REF!</definedName>
    <definedName name="SiguiriWasteCostsVarIn" localSheetId="4">#REF!</definedName>
    <definedName name="SiguiriWasteCostsVarIn">#REF!</definedName>
    <definedName name="SiguiriWasteMined" localSheetId="4">#REF!</definedName>
    <definedName name="SiguiriWasteMined">#REF!</definedName>
    <definedName name="SiguiriWasteMinedIn" localSheetId="4">#REF!</definedName>
    <definedName name="SiguiriWasteMinedIn">#REF!</definedName>
    <definedName name="SigurirInterCoDebtOpeningBalIn" localSheetId="4">#REF!</definedName>
    <definedName name="SigurirInterCoDebtOpeningBalIn">#REF!</definedName>
    <definedName name="SigurirOpeningStockIn" localSheetId="4">#REF!</definedName>
    <definedName name="SigurirOpeningStockIn">#REF!</definedName>
    <definedName name="Steel_Balls" localSheetId="4">'[5]Esc Rates'!#REF!</definedName>
    <definedName name="Steel_Balls">'[5]Esc Rates'!#REF!</definedName>
    <definedName name="Stope_Y1" localSheetId="4">#REF!</definedName>
    <definedName name="Stope_Y1">#REF!</definedName>
    <definedName name="Stope_Y2" localSheetId="4">#REF!</definedName>
    <definedName name="Stope_Y2">#REF!</definedName>
    <definedName name="Stoping" localSheetId="4">#REF!</definedName>
    <definedName name="Stoping">#REF!</definedName>
    <definedName name="TextRefCopy1" localSheetId="4">#REF!</definedName>
    <definedName name="TextRefCopy1">#REF!</definedName>
    <definedName name="TextRefCopy10" localSheetId="4">#REF!</definedName>
    <definedName name="TextRefCopy10">#REF!</definedName>
    <definedName name="TextRefCopy100" localSheetId="4">#REF!</definedName>
    <definedName name="TextRefCopy100">#REF!</definedName>
    <definedName name="TextRefCopy101" localSheetId="4">#REF!</definedName>
    <definedName name="TextRefCopy101">#REF!</definedName>
    <definedName name="TextRefCopy102" localSheetId="4">#REF!</definedName>
    <definedName name="TextRefCopy102">#REF!</definedName>
    <definedName name="TextRefCopy103" localSheetId="4">#REF!</definedName>
    <definedName name="TextRefCopy103">#REF!</definedName>
    <definedName name="TextRefCopy104" localSheetId="4">#REF!</definedName>
    <definedName name="TextRefCopy104">#REF!</definedName>
    <definedName name="TextRefCopy105" localSheetId="4">#REF!</definedName>
    <definedName name="TextRefCopy105">#REF!</definedName>
    <definedName name="TextRefCopy106" localSheetId="4">#REF!</definedName>
    <definedName name="TextRefCopy106">#REF!</definedName>
    <definedName name="TextRefCopy107" localSheetId="4">#REF!</definedName>
    <definedName name="TextRefCopy107">#REF!</definedName>
    <definedName name="TextRefCopy108" localSheetId="4">#REF!</definedName>
    <definedName name="TextRefCopy108">#REF!</definedName>
    <definedName name="TextRefCopy109" localSheetId="4">[19]VAT!#REF!</definedName>
    <definedName name="TextRefCopy109">[19]VAT!#REF!</definedName>
    <definedName name="TextRefCopy11" localSheetId="4">#REF!</definedName>
    <definedName name="TextRefCopy11">#REF!</definedName>
    <definedName name="TextRefCopy110" localSheetId="4">#REF!</definedName>
    <definedName name="TextRefCopy110">#REF!</definedName>
    <definedName name="TextRefCopy111" localSheetId="4">'[19]Other taxes'!#REF!</definedName>
    <definedName name="TextRefCopy111">'[19]Other taxes'!#REF!</definedName>
    <definedName name="TextRefCopy112" localSheetId="4">#REF!</definedName>
    <definedName name="TextRefCopy112">#REF!</definedName>
    <definedName name="TextRefCopy113" localSheetId="4">#REF!</definedName>
    <definedName name="TextRefCopy113">#REF!</definedName>
    <definedName name="TextRefCopy114" localSheetId="4">#REF!</definedName>
    <definedName name="TextRefCopy114">#REF!</definedName>
    <definedName name="TextRefCopy115" localSheetId="4">'[19]Other taxes'!#REF!</definedName>
    <definedName name="TextRefCopy115">'[19]Other taxes'!#REF!</definedName>
    <definedName name="TextRefCopy116" localSheetId="4">#REF!</definedName>
    <definedName name="TextRefCopy116">#REF!</definedName>
    <definedName name="TextRefCopy117" localSheetId="4">#REF!</definedName>
    <definedName name="TextRefCopy117">#REF!</definedName>
    <definedName name="TextRefCopy118" localSheetId="4">#REF!</definedName>
    <definedName name="TextRefCopy118">#REF!</definedName>
    <definedName name="TextRefCopy12" localSheetId="4">#REF!</definedName>
    <definedName name="TextRefCopy12">#REF!</definedName>
    <definedName name="TextRefCopy121" localSheetId="4">'[19]VAT reconciliation'!#REF!</definedName>
    <definedName name="TextRefCopy121">'[19]VAT reconciliation'!#REF!</definedName>
    <definedName name="TextRefCopy122" localSheetId="4">[19]VAT!#REF!</definedName>
    <definedName name="TextRefCopy122">[19]VAT!#REF!</definedName>
    <definedName name="TextRefCopy123">'[20]BS &amp; IS'!$B$78</definedName>
    <definedName name="TextRefCopy124" localSheetId="4">'[12]Consolid Y2010'!#REF!</definedName>
    <definedName name="TextRefCopy124">'[12]Consolid Y2010'!#REF!</definedName>
    <definedName name="TextRefCopy125" localSheetId="4">#REF!</definedName>
    <definedName name="TextRefCopy125">#REF!</definedName>
    <definedName name="TextRefCopy129" localSheetId="4">'[12]BS &amp; IS'!#REF!</definedName>
    <definedName name="TextRefCopy129">'[12]BS &amp; IS'!#REF!</definedName>
    <definedName name="TextRefCopy13" localSheetId="4">#REF!</definedName>
    <definedName name="TextRefCopy13">#REF!</definedName>
    <definedName name="TextRefCopy130" localSheetId="4">'[12]BS &amp; IS'!#REF!</definedName>
    <definedName name="TextRefCopy130">'[12]BS &amp; IS'!#REF!</definedName>
    <definedName name="TextRefCopy131" localSheetId="4">[19]VAT!#REF!</definedName>
    <definedName name="TextRefCopy131">[19]VAT!#REF!</definedName>
    <definedName name="TextRefCopy132" localSheetId="4">'[19]Other taxes'!#REF!</definedName>
    <definedName name="TextRefCopy132">'[19]Other taxes'!#REF!</definedName>
    <definedName name="TextRefCopy133" localSheetId="4">'[19]Other taxes'!#REF!</definedName>
    <definedName name="TextRefCopy133">'[19]Other taxes'!#REF!</definedName>
    <definedName name="TextRefCopy134" localSheetId="4">#REF!</definedName>
    <definedName name="TextRefCopy134">#REF!</definedName>
    <definedName name="TextRefCopy135" localSheetId="4">#REF!</definedName>
    <definedName name="TextRefCopy135">#REF!</definedName>
    <definedName name="TextRefCopy136" localSheetId="4">#REF!</definedName>
    <definedName name="TextRefCopy136">#REF!</definedName>
    <definedName name="TextRefCopy137" localSheetId="4">#REF!</definedName>
    <definedName name="TextRefCopy137">#REF!</definedName>
    <definedName name="TextRefCopy138" localSheetId="4">#REF!</definedName>
    <definedName name="TextRefCopy138">#REF!</definedName>
    <definedName name="TextRefCopy139" localSheetId="4">#REF!</definedName>
    <definedName name="TextRefCopy139">#REF!</definedName>
    <definedName name="TextRefCopy14" localSheetId="4">#REF!</definedName>
    <definedName name="TextRefCopy14">#REF!</definedName>
    <definedName name="TextRefCopy140" localSheetId="4">#REF!</definedName>
    <definedName name="TextRefCopy140">#REF!</definedName>
    <definedName name="TextRefCopy141" localSheetId="4">#REF!</definedName>
    <definedName name="TextRefCopy141">#REF!</definedName>
    <definedName name="TextRefCopy142" localSheetId="4">#REF!</definedName>
    <definedName name="TextRefCopy142">#REF!</definedName>
    <definedName name="TextRefCopy143" localSheetId="4">#REF!</definedName>
    <definedName name="TextRefCopy143">#REF!</definedName>
    <definedName name="TextRefCopy144" localSheetId="4">#REF!</definedName>
    <definedName name="TextRefCopy144">#REF!</definedName>
    <definedName name="TextRefCopy145" localSheetId="4">#REF!</definedName>
    <definedName name="TextRefCopy145">#REF!</definedName>
    <definedName name="TextRefCopy146" localSheetId="4">#REF!</definedName>
    <definedName name="TextRefCopy146">#REF!</definedName>
    <definedName name="TextRefCopy147" localSheetId="4">#REF!</definedName>
    <definedName name="TextRefCopy147">#REF!</definedName>
    <definedName name="TextRefCopy148" localSheetId="4">#REF!</definedName>
    <definedName name="TextRefCopy148">#REF!</definedName>
    <definedName name="TextRefCopy149" localSheetId="4">#REF!</definedName>
    <definedName name="TextRefCopy149">#REF!</definedName>
    <definedName name="TextRefCopy15" localSheetId="4">#REF!</definedName>
    <definedName name="TextRefCopy15">#REF!</definedName>
    <definedName name="TextRefCopy150" localSheetId="4">#REF!</definedName>
    <definedName name="TextRefCopy150">#REF!</definedName>
    <definedName name="TextRefCopy151" localSheetId="4">#REF!</definedName>
    <definedName name="TextRefCopy151">#REF!</definedName>
    <definedName name="TextRefCopy152" localSheetId="4">#REF!</definedName>
    <definedName name="TextRefCopy152">#REF!</definedName>
    <definedName name="TextRefCopy153" localSheetId="4">#REF!</definedName>
    <definedName name="TextRefCopy153">#REF!</definedName>
    <definedName name="TextRefCopy155" localSheetId="4">#REF!</definedName>
    <definedName name="TextRefCopy155">#REF!</definedName>
    <definedName name="TextRefCopy156" localSheetId="4">[19]VAT!#REF!</definedName>
    <definedName name="TextRefCopy156">[19]VAT!#REF!</definedName>
    <definedName name="TextRefCopy157" localSheetId="4">#REF!</definedName>
    <definedName name="TextRefCopy157">#REF!</definedName>
    <definedName name="TextRefCopy158" localSheetId="4">#REF!</definedName>
    <definedName name="TextRefCopy158">#REF!</definedName>
    <definedName name="TextRefCopy159" localSheetId="4">#REF!</definedName>
    <definedName name="TextRefCopy159">#REF!</definedName>
    <definedName name="TextRefCopy16" localSheetId="4">#REF!</definedName>
    <definedName name="TextRefCopy16">#REF!</definedName>
    <definedName name="TextRefCopy160" localSheetId="4">#REF!</definedName>
    <definedName name="TextRefCopy160">#REF!</definedName>
    <definedName name="TextRefCopy161" localSheetId="4">#REF!</definedName>
    <definedName name="TextRefCopy161">#REF!</definedName>
    <definedName name="TextRefCopy162" localSheetId="4">#REF!</definedName>
    <definedName name="TextRefCopy162">#REF!</definedName>
    <definedName name="TextRefCopy163" localSheetId="4">#REF!</definedName>
    <definedName name="TextRefCopy163">#REF!</definedName>
    <definedName name="TextRefCopy164" localSheetId="4">#REF!</definedName>
    <definedName name="TextRefCopy164">#REF!</definedName>
    <definedName name="TextRefCopy165" localSheetId="4">[19]VAT!#REF!</definedName>
    <definedName name="TextRefCopy165">[19]VAT!#REF!</definedName>
    <definedName name="TextRefCopy166" localSheetId="4">#REF!</definedName>
    <definedName name="TextRefCopy166">#REF!</definedName>
    <definedName name="TextRefCopy167" localSheetId="4">#REF!</definedName>
    <definedName name="TextRefCopy167">#REF!</definedName>
    <definedName name="TextRefCopy168" localSheetId="4">#REF!</definedName>
    <definedName name="TextRefCopy168">#REF!</definedName>
    <definedName name="TextRefCopy169" localSheetId="4">#REF!</definedName>
    <definedName name="TextRefCopy169">#REF!</definedName>
    <definedName name="TextRefCopy17" localSheetId="4">#REF!</definedName>
    <definedName name="TextRefCopy17">#REF!</definedName>
    <definedName name="TextRefCopy170" localSheetId="4">#REF!</definedName>
    <definedName name="TextRefCopy170">#REF!</definedName>
    <definedName name="TextRefCopy171" localSheetId="4">#REF!</definedName>
    <definedName name="TextRefCopy171">#REF!</definedName>
    <definedName name="TextRefCopy172" localSheetId="4">#REF!</definedName>
    <definedName name="TextRefCopy172">#REF!</definedName>
    <definedName name="TextRefCopy173" localSheetId="4">#REF!</definedName>
    <definedName name="TextRefCopy173">#REF!</definedName>
    <definedName name="TextRefCopy174" localSheetId="4">#REF!</definedName>
    <definedName name="TextRefCopy174">#REF!</definedName>
    <definedName name="TextRefCopy175" localSheetId="4">#REF!</definedName>
    <definedName name="TextRefCopy175">#REF!</definedName>
    <definedName name="TextRefCopy176" localSheetId="4">#REF!</definedName>
    <definedName name="TextRefCopy176">#REF!</definedName>
    <definedName name="TextRefCopy177" localSheetId="4">#REF!</definedName>
    <definedName name="TextRefCopy177">#REF!</definedName>
    <definedName name="TextRefCopy178" localSheetId="4">#REF!</definedName>
    <definedName name="TextRefCopy178">#REF!</definedName>
    <definedName name="TextRefCopy179" localSheetId="4">#REF!</definedName>
    <definedName name="TextRefCopy179">#REF!</definedName>
    <definedName name="TextRefCopy18" localSheetId="4">#REF!</definedName>
    <definedName name="TextRefCopy18">#REF!</definedName>
    <definedName name="TextRefCopy180" localSheetId="4">#REF!</definedName>
    <definedName name="TextRefCopy180">#REF!</definedName>
    <definedName name="TextRefCopy181" localSheetId="4">#REF!</definedName>
    <definedName name="TextRefCopy181">#REF!</definedName>
    <definedName name="TextRefCopy182" localSheetId="4">#REF!</definedName>
    <definedName name="TextRefCopy182">#REF!</definedName>
    <definedName name="TextRefCopy183" localSheetId="4">'[21]Б130-1(1)'!#REF!</definedName>
    <definedName name="TextRefCopy183">'[21]Б130-1(1)'!#REF!</definedName>
    <definedName name="TextRefCopy184">'[22]rfwd "Polymetall TD" '!$F$38</definedName>
    <definedName name="TextRefCopy187">'[22]rfwd "Polymetall TD" '!$D$39</definedName>
    <definedName name="TextRefCopy189">'[22]rfwd "Polymetall TD" '!$F$39</definedName>
    <definedName name="TextRefCopy19" localSheetId="4">#REF!</definedName>
    <definedName name="TextRefCopy19">#REF!</definedName>
    <definedName name="TextRefCopy2" localSheetId="4">#REF!</definedName>
    <definedName name="TextRefCopy2">#REF!</definedName>
    <definedName name="TextRefCopy20" localSheetId="4">#REF!</definedName>
    <definedName name="TextRefCopy20">#REF!</definedName>
    <definedName name="TextRefCopy21" localSheetId="4">#REF!</definedName>
    <definedName name="TextRefCopy21">#REF!</definedName>
    <definedName name="TextRefCopy22" localSheetId="4">#REF!</definedName>
    <definedName name="TextRefCopy22">#REF!</definedName>
    <definedName name="TextRefCopy226">'[22]rfwd "Polymetall TD" '!$D$28</definedName>
    <definedName name="TextRefCopy229">'[23]AJE&amp;RJE'!$E$97</definedName>
    <definedName name="TextRefCopy23" localSheetId="4">[19]Tickmarks!#REF!</definedName>
    <definedName name="TextRefCopy23">[19]Tickmarks!#REF!</definedName>
    <definedName name="TextRefCopy230">'[23]AJE&amp;RJE'!$E$88</definedName>
    <definedName name="TextRefCopy231">'[23]AJE&amp;RJE'!$E$72</definedName>
    <definedName name="TextRefCopy232">'[23]AJE&amp;RJE'!$E$80</definedName>
    <definedName name="TextRefCopy233">'[23]AJE&amp;RJE'!$E$106</definedName>
    <definedName name="TextRefCopy235">'[23]AJE&amp;RJE'!$E$131</definedName>
    <definedName name="TextRefCopy239">'[23]AJE&amp;RJE'!$L$65</definedName>
    <definedName name="TextRefCopy24" localSheetId="4">[19]Tickmarks!#REF!</definedName>
    <definedName name="TextRefCopy24">[19]Tickmarks!#REF!</definedName>
    <definedName name="TextRefCopy25" localSheetId="4">[19]Tickmarks!#REF!</definedName>
    <definedName name="TextRefCopy25">[19]Tickmarks!#REF!</definedName>
    <definedName name="TextRefCopy252">'[23]AJE&amp;RJE'!$E$49</definedName>
    <definedName name="TextRefCopy255">'[23]AJE&amp;RJE'!$E$57</definedName>
    <definedName name="TextRefCopy26" localSheetId="4">[19]Tickmarks!#REF!</definedName>
    <definedName name="TextRefCopy26">[19]Tickmarks!#REF!</definedName>
    <definedName name="TextRefCopy265">'[23]AJE&amp;RJE'!$F$115</definedName>
    <definedName name="TextRefCopy27" localSheetId="4">[19]Tickmarks!#REF!</definedName>
    <definedName name="TextRefCopy27">[19]Tickmarks!#REF!</definedName>
    <definedName name="TextRefCopy276">'[23]AJE&amp;RJE'!$F$28</definedName>
    <definedName name="TextRefCopy28" localSheetId="4">[19]Tickmarks!#REF!</definedName>
    <definedName name="TextRefCopy28">[19]Tickmarks!#REF!</definedName>
    <definedName name="TextRefCopy280">'[23]AJE&amp;RJE'!$L$30</definedName>
    <definedName name="TextRefCopy29" localSheetId="4">[19]Tickmarks!#REF!</definedName>
    <definedName name="TextRefCopy29">[19]Tickmarks!#REF!</definedName>
    <definedName name="TextRefCopy3" localSheetId="4">#REF!</definedName>
    <definedName name="TextRefCopy3">#REF!</definedName>
    <definedName name="TextRefCopy30" localSheetId="4">[19]Tickmarks!#REF!</definedName>
    <definedName name="TextRefCopy30">[19]Tickmarks!#REF!</definedName>
    <definedName name="TextRefCopy31" localSheetId="4">#REF!</definedName>
    <definedName name="TextRefCopy31">#REF!</definedName>
    <definedName name="TextRefCopy32" localSheetId="4">#REF!</definedName>
    <definedName name="TextRefCopy32">#REF!</definedName>
    <definedName name="TextRefCopy33" localSheetId="4">#REF!</definedName>
    <definedName name="TextRefCopy33">#REF!</definedName>
    <definedName name="TextRefCopy34" localSheetId="4">#REF!</definedName>
    <definedName name="TextRefCopy34">#REF!</definedName>
    <definedName name="TextRefCopy35" localSheetId="4">#REF!</definedName>
    <definedName name="TextRefCopy35">#REF!</definedName>
    <definedName name="TextRefCopy36" localSheetId="4">#REF!</definedName>
    <definedName name="TextRefCopy36">#REF!</definedName>
    <definedName name="TextRefCopy37" localSheetId="4">#REF!</definedName>
    <definedName name="TextRefCopy37">#REF!</definedName>
    <definedName name="TextRefCopy38" localSheetId="4">#REF!</definedName>
    <definedName name="TextRefCopy38">#REF!</definedName>
    <definedName name="TextRefCopy39" localSheetId="4">#REF!</definedName>
    <definedName name="TextRefCopy39">#REF!</definedName>
    <definedName name="TextRefCopy4" localSheetId="4">#REF!</definedName>
    <definedName name="TextRefCopy4">#REF!</definedName>
    <definedName name="TextRefCopy40" localSheetId="4">#REF!</definedName>
    <definedName name="TextRefCopy40">#REF!</definedName>
    <definedName name="TextRefCopy41" localSheetId="4">#REF!</definedName>
    <definedName name="TextRefCopy41">#REF!</definedName>
    <definedName name="TextRefCopy42" localSheetId="4">#REF!</definedName>
    <definedName name="TextRefCopy42">#REF!</definedName>
    <definedName name="TextRefCopy43" localSheetId="4">#REF!</definedName>
    <definedName name="TextRefCopy43">#REF!</definedName>
    <definedName name="TextRefCopy44" localSheetId="4">#REF!</definedName>
    <definedName name="TextRefCopy44">#REF!</definedName>
    <definedName name="TextRefCopy45" localSheetId="4">#REF!</definedName>
    <definedName name="TextRefCopy45">#REF!</definedName>
    <definedName name="TextRefCopy46" localSheetId="4">#REF!</definedName>
    <definedName name="TextRefCopy46">#REF!</definedName>
    <definedName name="TextRefCopy47" localSheetId="4">#REF!</definedName>
    <definedName name="TextRefCopy47">#REF!</definedName>
    <definedName name="TextRefCopy48" localSheetId="4">#REF!</definedName>
    <definedName name="TextRefCopy48">#REF!</definedName>
    <definedName name="TextRefCopy49" localSheetId="4">[19]Tickmarks!#REF!</definedName>
    <definedName name="TextRefCopy49">[19]Tickmarks!#REF!</definedName>
    <definedName name="TextRefCopy5" localSheetId="4">#REF!</definedName>
    <definedName name="TextRefCopy5">#REF!</definedName>
    <definedName name="TextRefCopy50" localSheetId="4">#REF!</definedName>
    <definedName name="TextRefCopy50">#REF!</definedName>
    <definedName name="TextRefCopy51" localSheetId="4">#REF!</definedName>
    <definedName name="TextRefCopy51">#REF!</definedName>
    <definedName name="TextRefCopy52" localSheetId="4">[19]Tickmarks!#REF!</definedName>
    <definedName name="TextRefCopy52">[19]Tickmarks!#REF!</definedName>
    <definedName name="TextRefCopy53" localSheetId="4">'[19]Other taxes'!#REF!</definedName>
    <definedName name="TextRefCopy53">'[19]Other taxes'!#REF!</definedName>
    <definedName name="TextRefCopy54" localSheetId="4">'[19]Other taxes'!#REF!</definedName>
    <definedName name="TextRefCopy54">'[19]Other taxes'!#REF!</definedName>
    <definedName name="TextRefCopy55" localSheetId="4">'[19]Other taxes'!#REF!</definedName>
    <definedName name="TextRefCopy55">'[19]Other taxes'!#REF!</definedName>
    <definedName name="TextRefCopy56" localSheetId="4">[19]Tickmarks!#REF!</definedName>
    <definedName name="TextRefCopy56">[19]Tickmarks!#REF!</definedName>
    <definedName name="TextRefCopy57" localSheetId="4">'[19]Other taxes'!#REF!</definedName>
    <definedName name="TextRefCopy57">'[19]Other taxes'!#REF!</definedName>
    <definedName name="TextRefCopy58" localSheetId="4">'[19]Other taxes'!#REF!</definedName>
    <definedName name="TextRefCopy58">'[19]Other taxes'!#REF!</definedName>
    <definedName name="TextRefCopy59" localSheetId="4">'[19]VAT reconciliation'!#REF!</definedName>
    <definedName name="TextRefCopy59">'[19]VAT reconciliation'!#REF!</definedName>
    <definedName name="TextRefCopy6" localSheetId="4">#REF!</definedName>
    <definedName name="TextRefCopy6">#REF!</definedName>
    <definedName name="TextRefCopy60" localSheetId="4">#REF!</definedName>
    <definedName name="TextRefCopy60">#REF!</definedName>
    <definedName name="TextRefCopy61" localSheetId="4">'[19]VAT reconciliation'!#REF!</definedName>
    <definedName name="TextRefCopy61">'[19]VAT reconciliation'!#REF!</definedName>
    <definedName name="TextRefCopy62" localSheetId="4">'[19]VAT reconciliation'!#REF!</definedName>
    <definedName name="TextRefCopy62">'[19]VAT reconciliation'!#REF!</definedName>
    <definedName name="TextRefCopy63" localSheetId="4">#REF!</definedName>
    <definedName name="TextRefCopy63">#REF!</definedName>
    <definedName name="TextRefCopy64" localSheetId="4">[19]VAT!#REF!</definedName>
    <definedName name="TextRefCopy64">[19]VAT!#REF!</definedName>
    <definedName name="TextRefCopy65" localSheetId="4">[19]VAT!#REF!</definedName>
    <definedName name="TextRefCopy65">[19]VAT!#REF!</definedName>
    <definedName name="TextRefCopy66" localSheetId="4">[19]VAT!#REF!</definedName>
    <definedName name="TextRefCopy66">[19]VAT!#REF!</definedName>
    <definedName name="TextRefCopy67" localSheetId="4">[19]VAT!#REF!</definedName>
    <definedName name="TextRefCopy67">[19]VAT!#REF!</definedName>
    <definedName name="TextRefCopy68" localSheetId="4">#REF!</definedName>
    <definedName name="TextRefCopy68">#REF!</definedName>
    <definedName name="TextRefCopy69" localSheetId="4">[19]VAT!#REF!</definedName>
    <definedName name="TextRefCopy69">[19]VAT!#REF!</definedName>
    <definedName name="TextRefCopy7" localSheetId="4">#REF!</definedName>
    <definedName name="TextRefCopy7">#REF!</definedName>
    <definedName name="TextRefCopy70" localSheetId="4">#REF!</definedName>
    <definedName name="TextRefCopy70">#REF!</definedName>
    <definedName name="TextRefCopy71" localSheetId="4">[19]VAT!#REF!</definedName>
    <definedName name="TextRefCopy71">[19]VAT!#REF!</definedName>
    <definedName name="TextRefCopy72" localSheetId="4">#REF!</definedName>
    <definedName name="TextRefCopy72">#REF!</definedName>
    <definedName name="TextRefCopy73" localSheetId="4">#REF!</definedName>
    <definedName name="TextRefCopy73">#REF!</definedName>
    <definedName name="TextRefCopy74" localSheetId="4">#REF!</definedName>
    <definedName name="TextRefCopy74">#REF!</definedName>
    <definedName name="TextRefCopy75" localSheetId="4">#REF!</definedName>
    <definedName name="TextRefCopy75">#REF!</definedName>
    <definedName name="TextRefCopy76" localSheetId="4">#REF!</definedName>
    <definedName name="TextRefCopy76">#REF!</definedName>
    <definedName name="TextRefCopy77" localSheetId="4">[19]VAT!#REF!</definedName>
    <definedName name="TextRefCopy77">[19]VAT!#REF!</definedName>
    <definedName name="TextRefCopy78" localSheetId="4">#REF!</definedName>
    <definedName name="TextRefCopy78">#REF!</definedName>
    <definedName name="TextRefCopy79" localSheetId="4">#REF!</definedName>
    <definedName name="TextRefCopy79">#REF!</definedName>
    <definedName name="TextRefCopy8" localSheetId="4">#REF!</definedName>
    <definedName name="TextRefCopy8">#REF!</definedName>
    <definedName name="TextRefCopy80" localSheetId="4">#REF!</definedName>
    <definedName name="TextRefCopy80">#REF!</definedName>
    <definedName name="TextRefCopy81" localSheetId="4">#REF!</definedName>
    <definedName name="TextRefCopy81">#REF!</definedName>
    <definedName name="TextRefCopy82" localSheetId="4">'[19]VAT reconciliation'!#REF!</definedName>
    <definedName name="TextRefCopy82">'[19]VAT reconciliation'!#REF!</definedName>
    <definedName name="TextRefCopy83" localSheetId="4">#REF!</definedName>
    <definedName name="TextRefCopy83">#REF!</definedName>
    <definedName name="TextRefCopy84" localSheetId="4">#REF!</definedName>
    <definedName name="TextRefCopy84">#REF!</definedName>
    <definedName name="TextRefCopy85" localSheetId="4">#REF!</definedName>
    <definedName name="TextRefCopy85">#REF!</definedName>
    <definedName name="TextRefCopy86" localSheetId="4">#REF!</definedName>
    <definedName name="TextRefCopy86">#REF!</definedName>
    <definedName name="TextRefCopy87" localSheetId="4">#REF!</definedName>
    <definedName name="TextRefCopy87">#REF!</definedName>
    <definedName name="TextRefCopy88" localSheetId="4">#REF!</definedName>
    <definedName name="TextRefCopy88">#REF!</definedName>
    <definedName name="TextRefCopy89" localSheetId="4">#REF!</definedName>
    <definedName name="TextRefCopy89">#REF!</definedName>
    <definedName name="TextRefCopy9" localSheetId="4">#REF!</definedName>
    <definedName name="TextRefCopy9">#REF!</definedName>
    <definedName name="TextRefCopy90" localSheetId="4">#REF!</definedName>
    <definedName name="TextRefCopy90">#REF!</definedName>
    <definedName name="TextRefCopy91" localSheetId="4">#REF!</definedName>
    <definedName name="TextRefCopy91">#REF!</definedName>
    <definedName name="TextRefCopy92" localSheetId="4">#REF!</definedName>
    <definedName name="TextRefCopy92">#REF!</definedName>
    <definedName name="TextRefCopy93" localSheetId="4">#REF!</definedName>
    <definedName name="TextRefCopy93">#REF!</definedName>
    <definedName name="TextRefCopy94" localSheetId="4">#REF!</definedName>
    <definedName name="TextRefCopy94">#REF!</definedName>
    <definedName name="TextRefCopy95" localSheetId="4">#REF!</definedName>
    <definedName name="TextRefCopy95">#REF!</definedName>
    <definedName name="TextRefCopy96" localSheetId="4">#REF!</definedName>
    <definedName name="TextRefCopy96">#REF!</definedName>
    <definedName name="TextRefCopy97" localSheetId="4">#REF!</definedName>
    <definedName name="TextRefCopy97">#REF!</definedName>
    <definedName name="TextRefCopy98" localSheetId="4">[19]VAT!#REF!</definedName>
    <definedName name="TextRefCopy98">[19]VAT!#REF!</definedName>
    <definedName name="TextRefCopy99" localSheetId="4">[19]VAT!#REF!</definedName>
    <definedName name="TextRefCopy99">[19]VAT!#REF!</definedName>
    <definedName name="TextRefCopyRangeCount" hidden="1">183</definedName>
    <definedName name="TGTp1yrs" localSheetId="4">#REF!</definedName>
    <definedName name="TGTp1yrs">#REF!</definedName>
    <definedName name="TGTp2yrs" localSheetId="4">#REF!</definedName>
    <definedName name="TGTp2yrs">#REF!</definedName>
    <definedName name="Threshold" localSheetId="4">#REF!</definedName>
    <definedName name="Threshold">#REF!</definedName>
    <definedName name="Total_Interest" localSheetId="4">#REF!</definedName>
    <definedName name="Total_Interest">#REF!</definedName>
    <definedName name="Total_Pay" localSheetId="4">#REF!</definedName>
    <definedName name="Total_Pay">#REF!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TotPage1" localSheetId="10">#REF!</definedName>
    <definedName name="TotPage1" localSheetId="4">#REF!</definedName>
    <definedName name="TotPage1">#REF!</definedName>
    <definedName name="TotPage2" localSheetId="4">#REF!</definedName>
    <definedName name="TotPage2">#REF!</definedName>
    <definedName name="TRANS" localSheetId="10">'[10]Escalated Budget'!#REF!</definedName>
    <definedName name="TRANS" localSheetId="4">'[10]Escalated Budget'!#REF!</definedName>
    <definedName name="TRANS">'[10]Escalated Budget'!#REF!</definedName>
    <definedName name="True1">[24]БД!$Q$3,[24]БД!$Q$3:$R$4749,[24]БД!$S$3:$T$4749,[24]БД!$U$3:$V$4749,[24]БД!$W$3:$X$4749,[24]БД!$AG$3:$AH$4749,[24]БД!$AI$3:$AJ$4749,[24]БД!$AO$3:$AO$4749,[24]БД!$AP$3:$AP$4749,[24]БД!$AU$3:$AU$4749,[24]БД!$AV$3:$AV$4749</definedName>
    <definedName name="USD_ZAR" localSheetId="4">#REF!</definedName>
    <definedName name="USD_ZAR">#REF!</definedName>
    <definedName name="values" localSheetId="4">#REF!,#REF!,#REF!</definedName>
    <definedName name="values">#REF!,#REF!,#REF!</definedName>
    <definedName name="Values_Entered" localSheetId="10">IF(Loan_Amount*Interest_Rate*Loan_Years*Loan_Start&gt;0,1,0)</definedName>
    <definedName name="Values_Entered" localSheetId="4">IF('Изменение климата'!Loan_Amount*'Изменение климата'!Interest_Rate*'Изменение климата'!Loan_Years*'Изменение климата'!Loan_Start&gt;0,1,0)</definedName>
    <definedName name="Values_Entered">IF(Loan_Amount*Interest_Rate*Loan_Years*Loan_Start&gt;0,1,0)</definedName>
    <definedName name="Viscosity" localSheetId="10">'[5]Esc Rates'!#REF!</definedName>
    <definedName name="Viscosity" localSheetId="4">'[5]Esc Rates'!#REF!</definedName>
    <definedName name="Viscosity">'[5]Esc Rates'!#REF!</definedName>
    <definedName name="w" localSheetId="10" hidden="1">#REF!</definedName>
    <definedName name="w" localSheetId="4" hidden="1">#REF!</definedName>
    <definedName name="w" hidden="1">#REF!</definedName>
    <definedName name="w_1">'[7]Расчет-выпуск'!$F$25</definedName>
    <definedName name="w_2" localSheetId="4">[8]Проект2002!#REF!</definedName>
    <definedName name="w_2">[8]Проект2002!#REF!</definedName>
    <definedName name="w_3" localSheetId="4">[8]Проект2002!#REF!</definedName>
    <definedName name="w_3">[8]Проект2002!#REF!</definedName>
    <definedName name="XRefCopyRangeCount" hidden="1">1</definedName>
    <definedName name="А27" localSheetId="4">#REF!</definedName>
    <definedName name="А27">#REF!</definedName>
    <definedName name="ааааа" localSheetId="10" hidden="1">{"'РП (2)'!$A$5:$S$150"}</definedName>
    <definedName name="ааааа" localSheetId="4" hidden="1">{"'РП (2)'!$A$5:$S$150"}</definedName>
    <definedName name="ааааа" hidden="1">{"'РП (2)'!$A$5:$S$150"}</definedName>
    <definedName name="адва">[25]KAR10!$N$28</definedName>
    <definedName name="амортизация" localSheetId="4">#REF!</definedName>
    <definedName name="амортизация">#REF!</definedName>
    <definedName name="амортПК4" localSheetId="4">#REF!</definedName>
    <definedName name="амортПК4">#REF!</definedName>
    <definedName name="апр" localSheetId="4">[8]Проект2002!#REF!</definedName>
    <definedName name="апр">[8]Проект2002!#REF!</definedName>
    <definedName name="араз">[26]KAR10!$N$28</definedName>
    <definedName name="араз_">[27]KAR10!$N$28</definedName>
    <definedName name="араз1">[26]KAR10!$L$28</definedName>
    <definedName name="араз2">[26]KAR10!$M$28</definedName>
    <definedName name="атер">[26]KAR10!$N$29</definedName>
    <definedName name="атер1">[26]KAR10!$L$29</definedName>
    <definedName name="атер2">[26]KAR10!$M$29</definedName>
    <definedName name="атер3">[25]KAR10!$M$29</definedName>
    <definedName name="атерс">[25]KAR10!$L$29</definedName>
    <definedName name="_xlnm.Database" localSheetId="4">#REF!</definedName>
    <definedName name="_xlnm.Database">#REF!</definedName>
    <definedName name="бурение2" localSheetId="4">[28]текучесть!#REF!</definedName>
    <definedName name="бурение2">[28]текучесть!#REF!</definedName>
    <definedName name="бюджет" localSheetId="10" hidden="1">{"'РП (2)'!$A$5:$S$150"}</definedName>
    <definedName name="бюджет" localSheetId="4" hidden="1">{"'РП (2)'!$A$5:$S$150"}</definedName>
    <definedName name="бюджет" hidden="1">{"'РП (2)'!$A$5:$S$150"}</definedName>
    <definedName name="Бюджет_ОАО__СУАЛ" localSheetId="4">#REF!</definedName>
    <definedName name="Бюджет_ОАО__СУАЛ">#REF!</definedName>
    <definedName name="ваф" localSheetId="10" hidden="1">{"'РП (2)'!$A$5:$S$150"}</definedName>
    <definedName name="ваф" localSheetId="4" hidden="1">{"'РП (2)'!$A$5:$S$150"}</definedName>
    <definedName name="ваф" hidden="1">{"'РП (2)'!$A$5:$S$150"}</definedName>
    <definedName name="вв">[29]Факт!$C$12:$H$12</definedName>
    <definedName name="ввпп">'[7]Расчет-выпуск'!$H$58</definedName>
    <definedName name="Вид_затрат" localSheetId="4">#REF!</definedName>
    <definedName name="Вид_затрат">#REF!</definedName>
    <definedName name="Вид_номенклатуры" localSheetId="4">#REF!</definedName>
    <definedName name="Вид_номенклатуры">#REF!</definedName>
    <definedName name="врк1">[29]Факт!$C$13:$H$13</definedName>
    <definedName name="врк3">[29]Факт!$C$14:$H$14</definedName>
    <definedName name="врк6">[29]Факт!$C$15:$H$15</definedName>
    <definedName name="группа">[30]Служебный!$A$2:$A$5</definedName>
    <definedName name="д" localSheetId="4">#REF!</definedName>
    <definedName name="д">#REF!</definedName>
    <definedName name="дбк">[29]Факт!$C$16:$H$16</definedName>
    <definedName name="дв">[29]Факт!$C$17:$H$17</definedName>
    <definedName name="доб" localSheetId="4">#REF!</definedName>
    <definedName name="доб">#REF!</definedName>
    <definedName name="е" localSheetId="4">#REF!</definedName>
    <definedName name="е">#REF!</definedName>
    <definedName name="Ед." localSheetId="4">#REF!</definedName>
    <definedName name="Ед.">#REF!</definedName>
    <definedName name="ед.техника" localSheetId="4">#REF!</definedName>
    <definedName name="ед.техника">#REF!</definedName>
    <definedName name="ждт">[31]Номенклатура!$L$1:$L$65536</definedName>
    <definedName name="_xlnm.Print_Titles">[32]ETC!$A$1:$D$65536,[32]ETC!$A$2:$IV$3</definedName>
    <definedName name="иag_1">'[7]Расчет-выпуск'!$F$11</definedName>
    <definedName name="иag_2" localSheetId="4">[8]Проект2002!#REF!</definedName>
    <definedName name="иag_2">[8]Проект2002!#REF!</definedName>
    <definedName name="иag_3" localSheetId="4">[8]Проект2002!#REF!</definedName>
    <definedName name="иag_3">[8]Проект2002!#REF!</definedName>
    <definedName name="иau_1">'[7]Расчет-выпуск'!$F$10</definedName>
    <definedName name="иau_2" localSheetId="4">[8]Проект2002!#REF!</definedName>
    <definedName name="иau_2">[8]Проект2002!#REF!</definedName>
    <definedName name="иau_3" localSheetId="4">[8]Проект2002!#REF!</definedName>
    <definedName name="иau_3">[8]Проект2002!#REF!</definedName>
    <definedName name="й" localSheetId="10" hidden="1">{"'РП (2)'!$A$5:$S$150"}</definedName>
    <definedName name="й" localSheetId="4" hidden="1">{"'РП (2)'!$A$5:$S$150"}</definedName>
    <definedName name="й" hidden="1">{"'РП (2)'!$A$5:$S$150"}</definedName>
    <definedName name="ййй" localSheetId="10">IF('Ед. изм.'!Values_Entered,Header_Row+'Ед. изм.'!Number_of_Payments,Header_Row)</definedName>
    <definedName name="ййй" localSheetId="4">IF('Изменение климата'!Values_Entered,Header_Row+'Изменение климата'!Number_of_Payments,Header_Row)</definedName>
    <definedName name="ййй">IF(Values_Entered,Header_Row+Number_of_Payments,Header_Row)</definedName>
    <definedName name="К">[33]Исходные!$B$1</definedName>
    <definedName name="К3" localSheetId="4">[33]Исходные!#REF!</definedName>
    <definedName name="К3">[33]Исходные!#REF!</definedName>
    <definedName name="К4" localSheetId="4">[33]Исходные!#REF!</definedName>
    <definedName name="К4">[33]Исходные!#REF!</definedName>
    <definedName name="Карьер__Воронцовский___горный_участок_в_т.ч._экскаваторы">[34]Справка!$D$40</definedName>
    <definedName name="кбк">[29]Факт!$C$20:$H$20</definedName>
    <definedName name="кбх">[29]Факт!$C$19:$H$19</definedName>
    <definedName name="кв">[29]Факт!$C$21:$H$21</definedName>
    <definedName name="кв2">[29]Факт!$C$22:$H$22</definedName>
    <definedName name="Кол_во" localSheetId="4">#REF!</definedName>
    <definedName name="Кол_во">#REF!</definedName>
    <definedName name="Количество" localSheetId="4">#REF!</definedName>
    <definedName name="Количество">#REF!</definedName>
    <definedName name="коэф">[31]Номенклатура!$J$1:$J$65536</definedName>
    <definedName name="коэфф_тонны">[35]Макро!$C$21</definedName>
    <definedName name="Кпер">'[7]Расчет-выпуск'!$F$14</definedName>
    <definedName name="КРАСНОЯРСК" localSheetId="10" hidden="1">{"'РП (2)'!$A$5:$S$150"}</definedName>
    <definedName name="КРАСНОЯРСК" localSheetId="4" hidden="1">{"'РП (2)'!$A$5:$S$150"}</definedName>
    <definedName name="КРАСНОЯРСК" hidden="1">{"'РП (2)'!$A$5:$S$150"}</definedName>
    <definedName name="крв">[36]Факт!$C$38:$H$38</definedName>
    <definedName name="крк1">[29]Факт!$C$25:$H$25</definedName>
    <definedName name="крк3">[29]Факт!$C$26:$H$26</definedName>
    <definedName name="крк6">[29]Факт!$C$27:$H$27</definedName>
    <definedName name="крпм">[29]Факт!$C$37:$H$37</definedName>
    <definedName name="кул">[29]Факт!$C$18:$H$18</definedName>
    <definedName name="курс" localSheetId="4">#REF!</definedName>
    <definedName name="курс">#REF!</definedName>
    <definedName name="курс_мес">[37]свод!$B$14</definedName>
    <definedName name="курс_с_начала_года">[37]свод!$B$15</definedName>
    <definedName name="кх">[29]Факт!$C$24:$H$24</definedName>
    <definedName name="лсв">[29]Факт!$C$28:$H$28</definedName>
    <definedName name="лсв2">[29]Факт!$C$29:$H$29</definedName>
    <definedName name="лсул">[29]Факт!$C$30:$H$30</definedName>
    <definedName name="марка">[30]Служебный!$A$50:$A$78</definedName>
    <definedName name="мокр" localSheetId="4">#REF!</definedName>
    <definedName name="мокр">#REF!</definedName>
    <definedName name="н14">[29]Факт!$C$5:$C$51</definedName>
    <definedName name="н15">[29]Факт!$D$5:$D$51</definedName>
    <definedName name="н16">[29]Факт!$E$5:$E$51</definedName>
    <definedName name="н17">[29]Факт!$F$5:$F$51</definedName>
    <definedName name="н18">[29]Факт!$G$5:$G$51</definedName>
    <definedName name="н5">[36]Факт!$G$5:$G$54</definedName>
    <definedName name="Наименование" localSheetId="4">#REF!</definedName>
    <definedName name="Наименование">#REF!</definedName>
    <definedName name="налог" localSheetId="4">#REF!</definedName>
    <definedName name="налог">#REF!</definedName>
    <definedName name="нач1дек">[38]Исходные!$B$3</definedName>
    <definedName name="ндс">[39]const!$C$7</definedName>
    <definedName name="Номер" localSheetId="4">#REF!</definedName>
    <definedName name="Номер">#REF!</definedName>
    <definedName name="об_вл">'[40]Рез-т'!$C$7</definedName>
    <definedName name="Об_окт" localSheetId="4">#REF!</definedName>
    <definedName name="Об_окт">#REF!</definedName>
    <definedName name="_xlnm.Print_Area" localSheetId="0">Содержание!$A$1:$T$29</definedName>
    <definedName name="_xlnm.Print_Area">'[4]Незав.пр-во '!$A:$IV</definedName>
    <definedName name="Область_печати_ИМ" localSheetId="4">#REF!</definedName>
    <definedName name="Область_печати_ИМ">#REF!</definedName>
    <definedName name="объём">[31]Номенклатура!$H$1:$H$65536</definedName>
    <definedName name="оператор">[30]Служебный!$A$80:$A$89</definedName>
    <definedName name="оплата" localSheetId="4">#REF!</definedName>
    <definedName name="оплата">#REF!</definedName>
    <definedName name="ответств">[30]Служебный!$A$91:$A$112</definedName>
    <definedName name="отчдата">[38]Исходные!$B$1</definedName>
    <definedName name="п_1">'[7]Расчет-выпуск'!$F$57</definedName>
    <definedName name="п_2" localSheetId="4">[8]Проект2002!#REF!</definedName>
    <definedName name="п_2">[8]Проект2002!#REF!</definedName>
    <definedName name="п_3" localSheetId="4">[8]Проект2002!#REF!</definedName>
    <definedName name="п_3">[8]Проект2002!#REF!</definedName>
    <definedName name="п14">[29]План!$C$5:$C$48</definedName>
    <definedName name="п15">[29]План!$D$5:$D$48</definedName>
    <definedName name="п16">[29]План!$E$5:$E$48</definedName>
    <definedName name="п17">[29]План!$F$5:$F$48</definedName>
    <definedName name="п18">[29]План!$G$5:$G$48</definedName>
    <definedName name="па" localSheetId="4">#REF!</definedName>
    <definedName name="па">#REF!</definedName>
    <definedName name="период">[33]Исходные!$B$2</definedName>
    <definedName name="пкрзсу">[29]Факт!$C$31:$H$31</definedName>
    <definedName name="пкрзхрк">[29]Факт!$C$32:$H$32</definedName>
    <definedName name="пкрим">[29]Факт!$C$33:$H$33</definedName>
    <definedName name="пкркг">[29]Факт!$C$34:$H$34</definedName>
    <definedName name="пкрсм">[29]Факт!$C$35:$H$35</definedName>
    <definedName name="пкрст">[29]Факт!$C$36:$H$36</definedName>
    <definedName name="плвбх">[29]План!$C$47:$H$47</definedName>
    <definedName name="плвв">[29]План!$C$48:$H$48</definedName>
    <definedName name="плврк1">[29]План!$C$14:$H$14</definedName>
    <definedName name="плврк6">[29]План!$C$15:$H$15</definedName>
    <definedName name="плвул">[29]План!$C$46:$H$46</definedName>
    <definedName name="плкбк">[29]План!$C$19:$H$19</definedName>
    <definedName name="плкбх">[29]План!$C$18:$H$18</definedName>
    <definedName name="плкв">[29]План!$C$20:$H$20</definedName>
    <definedName name="плкв2">[29]План!$C$21:$H$21</definedName>
    <definedName name="плкк">[29]План!$C$22:$H$22</definedName>
    <definedName name="плкрпм">[29]План!$C$31:$H$31</definedName>
    <definedName name="плкрсм">[29]План!$C$29:$H$29</definedName>
    <definedName name="плкрст">[29]План!$C$30:$H$30</definedName>
    <definedName name="плкт">[29]План!$C$23:$H$23</definedName>
    <definedName name="плкул">[29]План!$C$17:$H$17</definedName>
    <definedName name="плкх">[29]План!$C$24:$H$24</definedName>
    <definedName name="пллсв">[29]План!$C$25:$H$25</definedName>
    <definedName name="пллсв2">[29]План!$C$26:$H$26</definedName>
    <definedName name="пллсул">[29]План!$C$27:$H$27</definedName>
    <definedName name="пллсх">[29]План!$C$28:$H$28</definedName>
    <definedName name="плпв">[29]План!$C$36:$H$36</definedName>
    <definedName name="плпкрзхрк">[29]План!$C$35:$H$35</definedName>
    <definedName name="плпкрпм">[29]План!$C$34:$H$34</definedName>
    <definedName name="плпкрсм">[29]План!$C$32:$H$32</definedName>
    <definedName name="плпкрст">[29]План!$C$33:$H$33</definedName>
    <definedName name="плпрзсу">[29]План!$C$6:$H$6</definedName>
    <definedName name="плпрзхрк">[29]План!$C$5:$H$5</definedName>
    <definedName name="плприм">[29]План!$C$7:$H$7</definedName>
    <definedName name="плпркг">[29]План!$C$8:$H$8</definedName>
    <definedName name="плпрох">[29]План!$C$10:$H$10</definedName>
    <definedName name="плпрпм">[29]План!$C$11:$H$11</definedName>
    <definedName name="плпрсм">[29]План!$C$12:$H$12</definedName>
    <definedName name="плпрст">[29]План!$C$13:$H$13</definedName>
    <definedName name="плэб">[29]План!$C$38:$H$38</definedName>
    <definedName name="плэбк">[29]План!$C$40:$H$40</definedName>
    <definedName name="плэбх">[29]План!$C$39:$H$39</definedName>
    <definedName name="плэв">[29]План!$C$41:$H$41</definedName>
    <definedName name="плэк">[29]План!$C$42:$H$42</definedName>
    <definedName name="плэм">[29]План!$C$43:$H$43</definedName>
    <definedName name="плэт">[29]План!$C$44:$H$44</definedName>
    <definedName name="плэул">[29]План!$C$37:$H$37</definedName>
    <definedName name="плэх">[29]План!$C$45:$H$45</definedName>
    <definedName name="Подразделение_владелец" localSheetId="4">#REF!</definedName>
    <definedName name="Подразделение_владелец">#REF!</definedName>
    <definedName name="пот" localSheetId="4">#REF!</definedName>
    <definedName name="пот">#REF!</definedName>
    <definedName name="Пояснение" localSheetId="4">#REF!</definedName>
    <definedName name="Пояснение">#REF!</definedName>
    <definedName name="прзхрк">[29]Факт!$C$5:$H$5</definedName>
    <definedName name="привет" localSheetId="4">[8]Проект2002!#REF!</definedName>
    <definedName name="привет">[8]Проект2002!#REF!</definedName>
    <definedName name="прим">[29]Факт!$C$6:$H$6</definedName>
    <definedName name="пркг">[29]Факт!$C$7:$H$7</definedName>
    <definedName name="про">'[7]Расчет-выпуск'!$G$27</definedName>
    <definedName name="Производственная_статистика__I_квартал_2010__III_квартал_2015_года" localSheetId="10">[17]Content!#REF!</definedName>
    <definedName name="Производственная_статистика__I_квартал_2010__III_квартал_2015_года" localSheetId="4">[18]Content!#REF!</definedName>
    <definedName name="Производственная_статистика__I_квартал_2010__III_квартал_2015_года">Содержание!#REF!</definedName>
    <definedName name="прост" localSheetId="10">[1]текучесть!#REF!</definedName>
    <definedName name="прост" localSheetId="4">[1]текучесть!#REF!</definedName>
    <definedName name="прост">[1]текучесть!#REF!</definedName>
    <definedName name="прох">[29]Факт!$C$8:$H$8</definedName>
    <definedName name="Процесс__статья_затрат" localSheetId="4">#REF!</definedName>
    <definedName name="Процесс__статья_затрат">#REF!</definedName>
    <definedName name="прпм">[29]Факт!$C$9:$H$9</definedName>
    <definedName name="прсм">[29]Факт!$C$10:$H$10</definedName>
    <definedName name="прст">[29]Факт!$C$11:$H$11</definedName>
    <definedName name="р_1">'[7]Расчет-выпуск'!$F$58</definedName>
    <definedName name="р_2" localSheetId="4">[8]Проект2002!#REF!</definedName>
    <definedName name="р_2">[8]Проект2002!#REF!</definedName>
    <definedName name="р_3" localSheetId="4">[8]Проект2002!#REF!</definedName>
    <definedName name="р_3">[8]Проект2002!#REF!</definedName>
    <definedName name="раз" localSheetId="4">#REF!</definedName>
    <definedName name="раз">#REF!</definedName>
    <definedName name="размер">[31]Номенклатура!$D$1:$D$65536</definedName>
    <definedName name="разр">[41]Лист1!$A$2:$A$19</definedName>
    <definedName name="разрезы1">[30]Служебный!$A$7:$A$25</definedName>
    <definedName name="разрезы2">[30]Служебный!$A$27:$A$48</definedName>
    <definedName name="рв">[29]Факт!$C$39:$H$39</definedName>
    <definedName name="руда" localSheetId="4">[8]Проект2002!#REF!</definedName>
    <definedName name="руда">[8]Проект2002!#REF!</definedName>
    <definedName name="рул">[29]Факт!$C$38:$H$38</definedName>
    <definedName name="рх">[29]Факт!$C$40:$H$40</definedName>
    <definedName name="с23" localSheetId="4">#REF!</definedName>
    <definedName name="с23">#REF!</definedName>
    <definedName name="с26" localSheetId="4">#REF!</definedName>
    <definedName name="с26">#REF!</definedName>
    <definedName name="СБ" localSheetId="4">#REF!</definedName>
    <definedName name="СБ">#REF!</definedName>
    <definedName name="Справка" localSheetId="4">#REF!</definedName>
    <definedName name="Справка">#REF!</definedName>
    <definedName name="ст1" localSheetId="4">#REF!</definedName>
    <definedName name="ст1">#REF!</definedName>
    <definedName name="ст2" localSheetId="4">#REF!</definedName>
    <definedName name="ст2">#REF!</definedName>
    <definedName name="сталь">[31]Номенклатура!$C$1:$C$65536</definedName>
    <definedName name="Статья" localSheetId="4">#REF!</definedName>
    <definedName name="Статья">#REF!</definedName>
    <definedName name="Стоимость__USD" localSheetId="4">#REF!</definedName>
    <definedName name="Стоимость__USD">#REF!</definedName>
    <definedName name="Стоимость__руб." localSheetId="4">#REF!</definedName>
    <definedName name="Стоимость__руб.">#REF!</definedName>
    <definedName name="сумм" localSheetId="4">#REF!</definedName>
    <definedName name="сумм">#REF!</definedName>
    <definedName name="сч23" localSheetId="4">#REF!</definedName>
    <definedName name="сч23">#REF!</definedName>
    <definedName name="сч26" localSheetId="4">#REF!</definedName>
    <definedName name="сч26">#REF!</definedName>
    <definedName name="сч26_" localSheetId="4">#REF!</definedName>
    <definedName name="сч26_">#REF!</definedName>
    <definedName name="труба">[31]Номенклатура!$N$1:$N$65536</definedName>
    <definedName name="ТУ">[31]Номенклатура!$G$1:$G$65536</definedName>
    <definedName name="удконт1">[26]Контакты!$K$18</definedName>
    <definedName name="удконт2">[26]Контакты!$K$31</definedName>
    <definedName name="удконт3">[26]Контакты!$K$44</definedName>
    <definedName name="унции">[42]Макро!$B$25</definedName>
    <definedName name="Ф1" localSheetId="4">[43]ИТОГОВАЯ!#REF!</definedName>
    <definedName name="Ф1">[43]ИТОГОВАЯ!#REF!</definedName>
    <definedName name="фот" localSheetId="4">[1]текучесть!#REF!</definedName>
    <definedName name="фот">[1]текучесть!#REF!</definedName>
    <definedName name="фц" localSheetId="10" hidden="1">{"'РП (2)'!$A$5:$S$150"}</definedName>
    <definedName name="фц" localSheetId="4" hidden="1">{"'РП (2)'!$A$5:$S$150"}</definedName>
    <definedName name="фц" hidden="1">{"'РП (2)'!$A$5:$S$150"}</definedName>
    <definedName name="цена">[31]Номенклатура!$I$1:$I$65536</definedName>
    <definedName name="ЦФО_получатель" localSheetId="4">#REF!</definedName>
    <definedName name="ЦФО_получатель">#REF!</definedName>
    <definedName name="ш" localSheetId="10">IF('Ед. изм.'!Values_Entered,Header_Row+'Ед. изм.'!Number_of_Payments,Header_Row)</definedName>
    <definedName name="ш" localSheetId="4">IF('Изменение климата'!Values_Entered,Header_Row+'Изменение климата'!Number_of_Payments,Header_Row)</definedName>
    <definedName name="ш">IF(Values_Entered,Header_Row+Number_of_Payments,Header_Row)</definedName>
    <definedName name="ывупа">[25]Контакты!$K$18</definedName>
    <definedName name="ыыы" localSheetId="10" hidden="1">{"'РП (2)'!$A$5:$S$150"}</definedName>
    <definedName name="ыыы" localSheetId="4" hidden="1">{"'РП (2)'!$A$5:$S$150"}</definedName>
    <definedName name="ыыы" hidden="1">{"'РП (2)'!$A$5:$S$150"}</definedName>
    <definedName name="эб">[29]Факт!$C$42:$H$42</definedName>
    <definedName name="эбк">[29]Факт!$C$44:$H$44</definedName>
    <definedName name="эбх">[29]Факт!$C$43:$H$43</definedName>
    <definedName name="эв">[29]Факт!$C$45:$H$45</definedName>
    <definedName name="эв2">[29]Факт!$C$46:$H$46</definedName>
    <definedName name="эк">[29]Факт!$C$47:$H$47</definedName>
    <definedName name="эм">[29]Факт!$C$48:$H$48</definedName>
    <definedName name="эт">[29]Факт!$C$49:$H$49</definedName>
    <definedName name="эул">[29]Факт!$C$41:$H$41</definedName>
    <definedName name="эф">[29]Факт!$C$50:$H$50</definedName>
    <definedName name="эх">[29]Факт!$C$51:$H$51</definedName>
    <definedName name="я" localSheetId="10" hidden="1">{"'РП (2)'!$A$5:$S$150"}</definedName>
    <definedName name="я" localSheetId="4" hidden="1">{"'РП (2)'!$A$5:$S$150"}</definedName>
    <definedName name="я" hidden="1">{"'РП (2)'!$A$5:$S$150"}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8" l="1"/>
  <c r="Q65" i="8"/>
  <c r="U65" i="8" s="1"/>
  <c r="I65" i="8"/>
  <c r="U62" i="8"/>
  <c r="U61" i="8"/>
  <c r="U59" i="8"/>
  <c r="U58" i="8"/>
  <c r="U57" i="8"/>
  <c r="U56" i="8"/>
  <c r="I52" i="8"/>
  <c r="U52" i="8" s="1"/>
  <c r="I49" i="8"/>
  <c r="U49" i="8" s="1"/>
  <c r="U48" i="8"/>
  <c r="U47" i="8"/>
  <c r="I46" i="8"/>
  <c r="U46" i="8" s="1"/>
  <c r="I41" i="8"/>
  <c r="G41" i="8"/>
  <c r="F41" i="8"/>
  <c r="I40" i="8"/>
  <c r="U40" i="8" s="1"/>
  <c r="U39" i="8"/>
  <c r="U36" i="8"/>
  <c r="U35" i="8"/>
  <c r="U34" i="8"/>
  <c r="M56" i="2"/>
  <c r="M53" i="2"/>
  <c r="M48" i="2"/>
  <c r="M45" i="2"/>
  <c r="U41" i="8" l="1"/>
  <c r="K18" i="15"/>
  <c r="J18" i="15"/>
  <c r="J7" i="5" l="1"/>
  <c r="I7" i="5"/>
  <c r="J64" i="7"/>
  <c r="I64" i="7"/>
  <c r="K17" i="6"/>
  <c r="K24" i="5"/>
  <c r="J24" i="5"/>
  <c r="I24" i="5"/>
  <c r="H24" i="5"/>
  <c r="G24" i="5"/>
  <c r="F24" i="5"/>
  <c r="E24" i="5"/>
  <c r="K14" i="5"/>
  <c r="K13" i="5"/>
  <c r="K12" i="5"/>
  <c r="K11" i="5"/>
  <c r="K10" i="5"/>
  <c r="K9" i="5"/>
  <c r="K8" i="5"/>
  <c r="K126" i="4"/>
  <c r="K125" i="4"/>
  <c r="K124" i="4"/>
  <c r="K123" i="4"/>
  <c r="J123" i="4"/>
  <c r="J126" i="4" s="1"/>
  <c r="I123" i="4"/>
  <c r="I126" i="4"/>
  <c r="K122" i="4"/>
  <c r="K121" i="4"/>
  <c r="K48" i="4"/>
  <c r="K47" i="4"/>
  <c r="K46" i="4"/>
  <c r="K51" i="4"/>
  <c r="K50" i="4"/>
  <c r="J45" i="4"/>
  <c r="I45" i="4"/>
  <c r="H45" i="4"/>
  <c r="G45" i="4"/>
  <c r="K44" i="4"/>
  <c r="K43" i="4"/>
  <c r="K42" i="4"/>
  <c r="K40" i="4"/>
  <c r="K39" i="4"/>
  <c r="K37" i="4"/>
  <c r="J37" i="4"/>
  <c r="I37" i="4"/>
  <c r="H37" i="4"/>
  <c r="G37" i="4"/>
  <c r="F37" i="4"/>
  <c r="E37" i="4"/>
  <c r="J36" i="4"/>
  <c r="I36" i="4"/>
  <c r="K35" i="4"/>
  <c r="J35" i="4"/>
  <c r="I35" i="4"/>
  <c r="K34" i="4"/>
  <c r="K33" i="4"/>
  <c r="K32" i="4"/>
  <c r="K30" i="4"/>
  <c r="K25" i="4"/>
  <c r="J17" i="4"/>
  <c r="K13" i="4"/>
  <c r="J13" i="4"/>
  <c r="I13" i="4"/>
  <c r="H13" i="4"/>
  <c r="K9" i="4"/>
  <c r="J9" i="4"/>
  <c r="J18" i="4" s="1"/>
  <c r="I9" i="4"/>
  <c r="I18" i="4" s="1"/>
  <c r="H9" i="4"/>
  <c r="G9" i="4"/>
  <c r="F9" i="4"/>
  <c r="E9" i="4"/>
  <c r="K56" i="2"/>
  <c r="J56" i="2"/>
  <c r="I56" i="2"/>
  <c r="H56" i="2"/>
  <c r="G56" i="2"/>
  <c r="E56" i="2"/>
  <c r="K53" i="2"/>
  <c r="J53" i="2"/>
  <c r="I53" i="2"/>
  <c r="H53" i="2"/>
  <c r="G53" i="2"/>
  <c r="E53" i="2"/>
  <c r="K48" i="2"/>
  <c r="J48" i="2"/>
  <c r="I48" i="2"/>
  <c r="H48" i="2"/>
  <c r="K45" i="2"/>
  <c r="J45" i="2"/>
  <c r="I45" i="2"/>
  <c r="H45" i="2"/>
  <c r="K7" i="5" l="1"/>
  <c r="K16" i="4"/>
  <c r="K17" i="4" s="1"/>
  <c r="K36" i="4"/>
  <c r="K49" i="4"/>
  <c r="K45" i="4" s="1"/>
  <c r="K52" i="4"/>
</calcChain>
</file>

<file path=xl/sharedStrings.xml><?xml version="1.0" encoding="utf-8"?>
<sst xmlns="http://schemas.openxmlformats.org/spreadsheetml/2006/main" count="1531" uniqueCount="482">
  <si>
    <t>ед.</t>
  </si>
  <si>
    <t>н/д</t>
  </si>
  <si>
    <t>Охрана труда и промышленная безопасность</t>
  </si>
  <si>
    <t>Показатели травматизма и безопасности среди сотрудников Полиметалла</t>
  </si>
  <si>
    <t>Показатели травматизма среди подрядчиков</t>
  </si>
  <si>
    <t>Всего несчастных случаев, включая:</t>
  </si>
  <si>
    <t>Несчастные случаи со смертельным исходом</t>
  </si>
  <si>
    <t>Тяжелые несчастные случаи</t>
  </si>
  <si>
    <t>Легкие несчастные случаи</t>
  </si>
  <si>
    <t>коэффициент</t>
  </si>
  <si>
    <t>Количество рабочих дней, потерянных в результате несчастных случаев на рабочем месте</t>
  </si>
  <si>
    <t>Происшествия без последствий</t>
  </si>
  <si>
    <t>%</t>
  </si>
  <si>
    <t>$</t>
  </si>
  <si>
    <t>NA</t>
  </si>
  <si>
    <t xml:space="preserve"> </t>
  </si>
  <si>
    <t>47:1</t>
  </si>
  <si>
    <t>40:1</t>
  </si>
  <si>
    <t>83:1</t>
  </si>
  <si>
    <t>LTIFR</t>
  </si>
  <si>
    <t>Сотрудники</t>
  </si>
  <si>
    <t>Средняя численность</t>
  </si>
  <si>
    <t>Общая численность на 31 декабря</t>
  </si>
  <si>
    <t>Работники подрядных организаций (средняя численность)</t>
  </si>
  <si>
    <t>Сотрудники, трудоустроенные в отчетном периоде</t>
  </si>
  <si>
    <t>Женщины</t>
  </si>
  <si>
    <t>Мужчины</t>
  </si>
  <si>
    <t>Доля сотрудников производственных предприятий, состоящих в коллективных договорах</t>
  </si>
  <si>
    <t>Доля сотрудников, состоящих в коллективных договорах</t>
  </si>
  <si>
    <t>В разбивке по полу</t>
  </si>
  <si>
    <t>Доля женщин в общей численности персонала</t>
  </si>
  <si>
    <t>Доля женщин-руководителей</t>
  </si>
  <si>
    <t>Доля женщин-специалистов</t>
  </si>
  <si>
    <t>Доля женщин-рабочих</t>
  </si>
  <si>
    <t>В разбивке по возрастным группам</t>
  </si>
  <si>
    <t>Сотрудники младше 30 лет:</t>
  </si>
  <si>
    <t>Доля сотрудников младше 30 лет</t>
  </si>
  <si>
    <t>Сотрудники в возрасте от 30 до 50 лет:</t>
  </si>
  <si>
    <t>Доля сотрудников в возрасте от 30 до 50 лет</t>
  </si>
  <si>
    <t>Сотрудники старше 50 лет:</t>
  </si>
  <si>
    <t>Доля сотрудников старше 50 лет</t>
  </si>
  <si>
    <t>Сотрудники с инвалидностью</t>
  </si>
  <si>
    <t>Количество сотрудников, взявших отпуск по уходу за ребенком:</t>
  </si>
  <si>
    <t>Доля сотрудников, вернувшихся на работу после отпуска по уходу за ребенком</t>
  </si>
  <si>
    <t>Дополнительная информация</t>
  </si>
  <si>
    <t>Кызыл</t>
  </si>
  <si>
    <t>Майское</t>
  </si>
  <si>
    <t>Дукат</t>
  </si>
  <si>
    <t>Омолон</t>
  </si>
  <si>
    <t>Светлое</t>
  </si>
  <si>
    <t>Албазино</t>
  </si>
  <si>
    <t>Амурский ГМК</t>
  </si>
  <si>
    <t>Россия</t>
  </si>
  <si>
    <t>Казахстан</t>
  </si>
  <si>
    <t>Обучение персонала</t>
  </si>
  <si>
    <t>Среднее количество часов обучения на одного сотрудника (в год)</t>
  </si>
  <si>
    <t>$ тыс.</t>
  </si>
  <si>
    <t>В разбивке по уровню сотрудников</t>
  </si>
  <si>
    <t>Руководители</t>
  </si>
  <si>
    <t>Специалисты</t>
  </si>
  <si>
    <t>Рабочие</t>
  </si>
  <si>
    <t>Среднее количество часов необязательного обучения на одного сотрудника (в год)</t>
  </si>
  <si>
    <t>Объем инвестиций в обучение одного сотрудника (в год)</t>
  </si>
  <si>
    <t>Внутренние коммуникации</t>
  </si>
  <si>
    <t>Трудовая практика</t>
  </si>
  <si>
    <t>Производственные процессы</t>
  </si>
  <si>
    <t>Прочие</t>
  </si>
  <si>
    <t>Вознаграждение</t>
  </si>
  <si>
    <t xml:space="preserve">Социальные выплаты </t>
  </si>
  <si>
    <t xml:space="preserve">Охрана здоровья и безопасность </t>
  </si>
  <si>
    <t xml:space="preserve">Обучение и развитие </t>
  </si>
  <si>
    <t xml:space="preserve">Жилищные условия </t>
  </si>
  <si>
    <t>Корпоративные мероприятия, профессиональные конкурсы и спорт</t>
  </si>
  <si>
    <t>Взаимоотношения между сотрудниками и руководством, корпоративные коммуникации</t>
  </si>
  <si>
    <t>Обращения сотрудников</t>
  </si>
  <si>
    <t>Обращения сотрудников, включая категории:</t>
  </si>
  <si>
    <t>Доля рассмотренных обращений</t>
  </si>
  <si>
    <t>Вода</t>
  </si>
  <si>
    <t>Выбросы при сжигании топлива в стационарных источниках, включая:</t>
  </si>
  <si>
    <t>Стационарные источники, находящиеся во владении организации</t>
  </si>
  <si>
    <t>Выбросы при сжигании топлива в передвижных источниках, включая:</t>
  </si>
  <si>
    <t>Передвижные источники, находящиеся во владении организации</t>
  </si>
  <si>
    <t>Передвижные источники подрядчиков, работающих на территории организации</t>
  </si>
  <si>
    <t>Выбросы при захоронении и сжигании отходов</t>
  </si>
  <si>
    <t>Область охвата 3 (другие косвенные выбросы), включая:</t>
  </si>
  <si>
    <t>Деятельность, связанная с энергией, но не включенная в области 1 и 2</t>
  </si>
  <si>
    <t>Закупленная продукция</t>
  </si>
  <si>
    <t>Основное оборудование</t>
  </si>
  <si>
    <t>Командировки</t>
  </si>
  <si>
    <t>Переработка реализованной продукции</t>
  </si>
  <si>
    <t>Поездки сотрудников на работу</t>
  </si>
  <si>
    <t>Удельные выбросы парниковых газов (области охвата 1 и 2)</t>
  </si>
  <si>
    <t>Покупная электроэнергия</t>
  </si>
  <si>
    <t>Бензин</t>
  </si>
  <si>
    <t>Отработанные масла</t>
  </si>
  <si>
    <t>Общее энергопотребление</t>
  </si>
  <si>
    <t>ГДж</t>
  </si>
  <si>
    <t>Водопотребление и водоотведение</t>
  </si>
  <si>
    <t>тыс. куб. м</t>
  </si>
  <si>
    <t>куб. м/тыс. Т переработанной руды</t>
  </si>
  <si>
    <t>т</t>
  </si>
  <si>
    <t>га</t>
  </si>
  <si>
    <t>Потребление свежей воды, включая:</t>
  </si>
  <si>
    <t>Подземные воды</t>
  </si>
  <si>
    <t>Поверхностные воды</t>
  </si>
  <si>
    <t>Внешние системы водоснабжения</t>
  </si>
  <si>
    <t>Повторно используемая и оборотная вода, включая:</t>
  </si>
  <si>
    <t>Оборотная вода</t>
  </si>
  <si>
    <t>Сточная вода</t>
  </si>
  <si>
    <t>Общее потребление воды</t>
  </si>
  <si>
    <t>Доля повторно используемой и оборотной воды</t>
  </si>
  <si>
    <t>Удельное потребление свежей воды</t>
  </si>
  <si>
    <t>Удельное потребление свежей воды на технологические нужды (1)</t>
  </si>
  <si>
    <t>Водоотведение</t>
  </si>
  <si>
    <t>в водотоки</t>
  </si>
  <si>
    <t>в накопители</t>
  </si>
  <si>
    <t>на рельеф</t>
  </si>
  <si>
    <t>в канализацию</t>
  </si>
  <si>
    <t>Общий объем водоотведения</t>
  </si>
  <si>
    <t>Отходы</t>
  </si>
  <si>
    <t>Образование отходов и обращение с отходами</t>
  </si>
  <si>
    <t>Общий объем образованных отходов</t>
  </si>
  <si>
    <t>По виду отходов</t>
  </si>
  <si>
    <t xml:space="preserve">   Вскрышные породы</t>
  </si>
  <si>
    <t xml:space="preserve">   Хвосты обогащения, включая:</t>
  </si>
  <si>
    <t>Сухое складирование</t>
  </si>
  <si>
    <t>Хвостохранилища</t>
  </si>
  <si>
    <t>Доля сухого складирования хвостов (2)</t>
  </si>
  <si>
    <t>Прочие отходы (металл, пластик, бумага и пр.)</t>
  </si>
  <si>
    <t>По классу опасности</t>
  </si>
  <si>
    <t>Неопасные отходы</t>
  </si>
  <si>
    <t>Опасные отходы</t>
  </si>
  <si>
    <t>По способу обращения</t>
  </si>
  <si>
    <t>Размещенные отходы</t>
  </si>
  <si>
    <t>Утилизированнные отходы, включая:</t>
  </si>
  <si>
    <t>Обезвреженные отходы</t>
  </si>
  <si>
    <t>Повторно использованные отходы</t>
  </si>
  <si>
    <t>Доля повторно использованных отходов</t>
  </si>
  <si>
    <t>На территории предприятия</t>
  </si>
  <si>
    <t>Посредством сторонних организаций</t>
  </si>
  <si>
    <t>Итого</t>
  </si>
  <si>
    <t>Размещеннные отходы</t>
  </si>
  <si>
    <t>Качество воздуха</t>
  </si>
  <si>
    <t>Диоксид серы (SO2)</t>
  </si>
  <si>
    <t>Оксиды азота (NOx)</t>
  </si>
  <si>
    <t>Оксид углерода</t>
  </si>
  <si>
    <t>Твердые частицы</t>
  </si>
  <si>
    <t>Озоноразрушающие вещества, эквивалентные ХФУ 11</t>
  </si>
  <si>
    <t>Летучие органические соединения (ЛОС)</t>
  </si>
  <si>
    <t>Ртуть (Hg)</t>
  </si>
  <si>
    <t>Свинец (Pb)</t>
  </si>
  <si>
    <t>Земли</t>
  </si>
  <si>
    <t>Общая площадь земель в собственности и аренде</t>
  </si>
  <si>
    <t>Площадь нарушенных земель за год</t>
  </si>
  <si>
    <t>Воронцовское</t>
  </si>
  <si>
    <t>Общая площадь нарушенных и еще не рекультивированных земель</t>
  </si>
  <si>
    <t>Инвестиции в охрану окружающей среды</t>
  </si>
  <si>
    <t>Инвестиции в охрану окружающей среды, включая:</t>
  </si>
  <si>
    <t>Охрана водных ресурсов</t>
  </si>
  <si>
    <t>Обращение с отходами</t>
  </si>
  <si>
    <t>Используемые материалы</t>
  </si>
  <si>
    <t>Известь</t>
  </si>
  <si>
    <t>Измельчающие тела</t>
  </si>
  <si>
    <t>Цианид натрия</t>
  </si>
  <si>
    <t>Пергидроль</t>
  </si>
  <si>
    <t>Карбонат натрия</t>
  </si>
  <si>
    <t>Операционные затраты</t>
  </si>
  <si>
    <t>Капитальные затраты</t>
  </si>
  <si>
    <t>Доля операционных затрат в общих затратах</t>
  </si>
  <si>
    <t>Доля капитальных затрат в общих затратах</t>
  </si>
  <si>
    <t>Охрана земельных ресурсов</t>
  </si>
  <si>
    <t>Социальные инвестиции</t>
  </si>
  <si>
    <t>Культура и искусство</t>
  </si>
  <si>
    <t>Спорт</t>
  </si>
  <si>
    <t>Социальная инфраструктура населенных пунктов</t>
  </si>
  <si>
    <t>Поддержка коренных малочисленных народов Севера</t>
  </si>
  <si>
    <t>Благотворительность</t>
  </si>
  <si>
    <t>Обращения местного населения</t>
  </si>
  <si>
    <t>Доля обращений, на которые был дан ответ</t>
  </si>
  <si>
    <t xml:space="preserve">Количество соглашений о сотрудничестве </t>
  </si>
  <si>
    <t>Общественные слушания и собрания</t>
  </si>
  <si>
    <t>Посещения предприятий внешними заинтересованными лицами</t>
  </si>
  <si>
    <t>Прочее</t>
  </si>
  <si>
    <t>Финансовые и производственнные результаты</t>
  </si>
  <si>
    <t>Распределение экономической стоимости</t>
  </si>
  <si>
    <t>$ млн</t>
  </si>
  <si>
    <t>Выручка</t>
  </si>
  <si>
    <t>Денежные операционные расходы (за вычетом амортизации, заработной платы, налога на добычу полезных ископаемых)</t>
  </si>
  <si>
    <t>Заработная плата, прочие выплаты и пособия работникам</t>
  </si>
  <si>
    <t>Выплаты кредиторам</t>
  </si>
  <si>
    <t>Выплаты дивидендов</t>
  </si>
  <si>
    <t>Налоги, кроме налога на прибыль</t>
  </si>
  <si>
    <t>Налог на добычу полезных ископаемых</t>
  </si>
  <si>
    <t>Социальные выплаты</t>
  </si>
  <si>
    <t>Нераспределенная экономическая стоимость</t>
  </si>
  <si>
    <t>Производство</t>
  </si>
  <si>
    <t>Вскрыша</t>
  </si>
  <si>
    <t>Подземная проходка</t>
  </si>
  <si>
    <t>млн т</t>
  </si>
  <si>
    <t>км</t>
  </si>
  <si>
    <t>тыс. т</t>
  </si>
  <si>
    <t>тыс. унц.</t>
  </si>
  <si>
    <t>млн унц.</t>
  </si>
  <si>
    <t>Добыча руды</t>
  </si>
  <si>
    <t>Открытые работы</t>
  </si>
  <si>
    <t>Подземные работы</t>
  </si>
  <si>
    <t>Переработка руды</t>
  </si>
  <si>
    <t>Золото</t>
  </si>
  <si>
    <t>Серебро</t>
  </si>
  <si>
    <t>Медь</t>
  </si>
  <si>
    <t>Реализация</t>
  </si>
  <si>
    <t>Ед. измерения</t>
  </si>
  <si>
    <t>Варваринское</t>
  </si>
  <si>
    <t>Нежданинское</t>
  </si>
  <si>
    <t>Комаровское (часть Варваринского хаба)</t>
  </si>
  <si>
    <t>Инвестиции в Особые Экономические Зоны</t>
  </si>
  <si>
    <t>Инвестиции в Особые Экономические Зоны Дальнего Востока</t>
  </si>
  <si>
    <t>Деловая этика</t>
  </si>
  <si>
    <t>Случаи коррупции – предупрежденные убытки</t>
  </si>
  <si>
    <t>Корпоративное управление</t>
  </si>
  <si>
    <t xml:space="preserve">Независимость Совета директоров </t>
  </si>
  <si>
    <t>Председатель Совета</t>
  </si>
  <si>
    <t>Независимость Председателя Совета на момент назначения</t>
  </si>
  <si>
    <t xml:space="preserve">Независимые директора, не являющиеся исполнительными лицами Компании </t>
  </si>
  <si>
    <t>Директора, не являющиеся исполнительными лицами Компании</t>
  </si>
  <si>
    <t>Директора, имеющие исполнительные полномочия</t>
  </si>
  <si>
    <t>Всего</t>
  </si>
  <si>
    <t>Доля независимых директоров, не являющихся исполнительными лицами Компании</t>
  </si>
  <si>
    <t>да</t>
  </si>
  <si>
    <t>Независимость комитетов Совета директоров</t>
  </si>
  <si>
    <t>Комитет по аудиту и рискам</t>
  </si>
  <si>
    <t>Комитет по назначениям</t>
  </si>
  <si>
    <t>Комитет по вознаграждениям</t>
  </si>
  <si>
    <t>Комитет по безопасности и устойчивому развитию</t>
  </si>
  <si>
    <t>Гендерный состав Совета директоров</t>
  </si>
  <si>
    <t>Доля женщин</t>
  </si>
  <si>
    <t>Средний возраст</t>
  </si>
  <si>
    <t>Гендерный состав высшего руководства</t>
  </si>
  <si>
    <t xml:space="preserve">Срок пребывания в должности </t>
  </si>
  <si>
    <t>0-2 года</t>
  </si>
  <si>
    <t>2-6 лет</t>
  </si>
  <si>
    <t>6-9 лет</t>
  </si>
  <si>
    <t xml:space="preserve">Баланс квалификации в Совете директоров </t>
  </si>
  <si>
    <t>Горное дело и устойчивое развитие</t>
  </si>
  <si>
    <t>Стратегия бизнеса</t>
  </si>
  <si>
    <t>Финансы</t>
  </si>
  <si>
    <t>Инвестиционная и банковская деятельность</t>
  </si>
  <si>
    <t>Право и корпоративное управление</t>
  </si>
  <si>
    <t>Вознаграждения</t>
  </si>
  <si>
    <t xml:space="preserve">Вознаграждение Главного исполнительного директора Группы </t>
  </si>
  <si>
    <t>Общее вознаграждение директоров, не являющихся исполнительными лицами Компании</t>
  </si>
  <si>
    <t>Соотношение вознаграждения Главного исполнительного директора Группы к медианному вознаграждению сотрудника Группы</t>
  </si>
  <si>
    <t>Вознаграждение исполнительного руководства, связанное с ESG</t>
  </si>
  <si>
    <t>Наличие условия об уменьшении или отмене выплат применительно к вознаграждению исполнительного руководства</t>
  </si>
  <si>
    <t>Требования к акционерному капиталу</t>
  </si>
  <si>
    <t>Требование к минимальному владению акциями применительно к исполнительному руководству</t>
  </si>
  <si>
    <t>Требование к владению акциями после прекращения найма применительно к исполнительному руководству</t>
  </si>
  <si>
    <t>нет</t>
  </si>
  <si>
    <t>Соответствие нормам законодательства и ответственность за созданный продукт</t>
  </si>
  <si>
    <t>Значительные штрафы</t>
  </si>
  <si>
    <t>Неденежные санкции</t>
  </si>
  <si>
    <t>Судебные разбирательства</t>
  </si>
  <si>
    <t>Штрафы за несоблюдение экологического законодательства и платежи за сверхнормативные выбросы</t>
  </si>
  <si>
    <t>Количество обоснованных жалоб в отношении нарушений в области защиты персональных данных покупателей или случаев разглашения персональных данных</t>
  </si>
  <si>
    <t>Штрафы за несоблюдение законодательства и нормативных требований в отношении предоставления или использования продукции и услуг в денежном выражении</t>
  </si>
  <si>
    <t>Количество случаев несоответствия продукции и услуг, произведенных Компанией, нормам безопасности и охраны здоровья</t>
  </si>
  <si>
    <t>Кутын (часть Албазино)</t>
  </si>
  <si>
    <t>Прогноз</t>
  </si>
  <si>
    <t>Ведуга</t>
  </si>
  <si>
    <t>т CO2e</t>
  </si>
  <si>
    <t>Область охвата 1</t>
  </si>
  <si>
    <t>Область охвата 2</t>
  </si>
  <si>
    <t>Потребление свежей воды</t>
  </si>
  <si>
    <t>Повторно используемая и оборотная вода</t>
  </si>
  <si>
    <t>В канализацию</t>
  </si>
  <si>
    <t>На рельеф</t>
  </si>
  <si>
    <t>В накопители</t>
  </si>
  <si>
    <t>В водотоки</t>
  </si>
  <si>
    <t>Площадь рекультивированных земель за год</t>
  </si>
  <si>
    <t>Примечания:</t>
  </si>
  <si>
    <t>(1) Исключая Капан и Охотск, проданные в январе 2019 года и в 2018 году соответственно. Данный показатель не включает воду, использованную на
хозяйственно-питьевые нужды.</t>
  </si>
  <si>
    <t>(2) За исключением предприятий Охотск и Капан, проданных в 2018 и в январе 2019 соответственно</t>
  </si>
  <si>
    <t>Встречи с заинтересованными сторонами, включая:</t>
  </si>
  <si>
    <t>Взаимодействие с местными сообществами</t>
  </si>
  <si>
    <t>Общая сумма денежных выплат политическим партиям, организациям и их представителям</t>
  </si>
  <si>
    <t>Доля закупок у местных поставщиков</t>
  </si>
  <si>
    <t>(1) Коэффициент частоты травм с временной потерей трудоспособности из расчета на 200 тыс. отработанных часов.</t>
  </si>
  <si>
    <t>LTIFR (1)</t>
  </si>
  <si>
    <t>Сотрудники, работающие по бессрочному трудовому договору</t>
  </si>
  <si>
    <t>Сотрудники, работающие по срочному трудовому договору</t>
  </si>
  <si>
    <t>Сотрудники, работающие полный рабочий день</t>
  </si>
  <si>
    <t>Сотрудники, работающие неполный рабочий день</t>
  </si>
  <si>
    <t>Окружающая Среда</t>
  </si>
  <si>
    <t>Местные сообщества</t>
  </si>
  <si>
    <t xml:space="preserve">Доля инвестиций в окружающую среду в выручке </t>
  </si>
  <si>
    <t>Доля инвестиций в социальную сферу в выручке</t>
  </si>
  <si>
    <t>Показатели охраны окружающей среды</t>
  </si>
  <si>
    <t>Социальные аспекты</t>
  </si>
  <si>
    <t>Потребление энергии, ГДж</t>
  </si>
  <si>
    <t>Инвестиции в охрану окружающей среды, тыс. долл.</t>
  </si>
  <si>
    <t>Численность и коэффициент текучести кадров</t>
  </si>
  <si>
    <t>Гендерное разнообразие</t>
  </si>
  <si>
    <t>Инвестиции в социальную сферу, тыс. долл.</t>
  </si>
  <si>
    <t>Коэффициент частоты травм с временной потерей трудоспособности (LTIFR)</t>
  </si>
  <si>
    <t>Показатели травматизма среди сотрудников Полиметалла</t>
  </si>
  <si>
    <t>Выбросы парниковых газов (области охвата 1 и 2)</t>
  </si>
  <si>
    <t>Водопотребление</t>
  </si>
  <si>
    <t>Доля утилизированнных отходов</t>
  </si>
  <si>
    <t>Доля женщин в составе Cовета директоров</t>
  </si>
  <si>
    <t>Численность персонала и текучесть кадров</t>
  </si>
  <si>
    <t>Основные графики &gt;&gt;</t>
  </si>
  <si>
    <t>Охрана труда и промышленная безопасность &gt;&gt;</t>
  </si>
  <si>
    <t>Сотрудники &gt;&gt;</t>
  </si>
  <si>
    <t>Местные сообщества &gt;&gt;</t>
  </si>
  <si>
    <t>Экономическая сфера &gt;&gt;</t>
  </si>
  <si>
    <t>Корпоративное управление &gt;&gt;</t>
  </si>
  <si>
    <t>Показатели по предприятиям &gt;&gt;</t>
  </si>
  <si>
    <t>Polymetal International plc
Данные по экологическим и социальным аспектам и корпоративному управлению (ESG)</t>
  </si>
  <si>
    <t>Число сотрудников с разбивкой по типу трудового договора</t>
  </si>
  <si>
    <t>Число сотрудников с разбивкой по типу занятости</t>
  </si>
  <si>
    <t>чел.</t>
  </si>
  <si>
    <t>Выбросы загрязняющих веществ</t>
  </si>
  <si>
    <t>Твердые частицы (3)</t>
  </si>
  <si>
    <t>Объем инвестиций в социальную сферу, включая:</t>
  </si>
  <si>
    <t>Налоги (за исключением налогов на фонд заработной платы, включенных в затраты на оплату труда): (1)</t>
  </si>
  <si>
    <t>Изменение климата &gt;&gt;</t>
  </si>
  <si>
    <t>Окружающая среда &gt;&gt;</t>
  </si>
  <si>
    <t>Единицы измерения</t>
  </si>
  <si>
    <t>ТДж</t>
  </si>
  <si>
    <t>километр</t>
  </si>
  <si>
    <t>тысяча унций</t>
  </si>
  <si>
    <t>тысяча тонн</t>
  </si>
  <si>
    <t>м</t>
  </si>
  <si>
    <t>метр</t>
  </si>
  <si>
    <t>миллион унций</t>
  </si>
  <si>
    <t>миллион тонн</t>
  </si>
  <si>
    <t>МВт</t>
  </si>
  <si>
    <t>мегаватт</t>
  </si>
  <si>
    <t>унц.</t>
  </si>
  <si>
    <t>тройская унция (31,1035 г)</t>
  </si>
  <si>
    <t>тонна (1000 кг)</t>
  </si>
  <si>
    <t>доллар США</t>
  </si>
  <si>
    <t>CO2e</t>
  </si>
  <si>
    <t>CO2-эквивалент</t>
  </si>
  <si>
    <t>гигаджоуль, 109  джоулей</t>
  </si>
  <si>
    <t>тераджоуль, 1012 джоулей</t>
  </si>
  <si>
    <t>(1) Используемый в отношении информации, раскрываемой в соответствии со стандартами GRI и SASB.</t>
  </si>
  <si>
    <t>Приморское (часть
Дукатского хаба)</t>
  </si>
  <si>
    <t>(1) Доля сотрудников, проживающих в стране осуществления деятельности.</t>
  </si>
  <si>
    <t>N/A</t>
  </si>
  <si>
    <t>Коэффициент добровольной текучести кадров (1)</t>
  </si>
  <si>
    <t>Коэффициент недобровольной текучести кадров (2)</t>
  </si>
  <si>
    <t>Коэффициент текучести кадров, связанной с иными причинами (3)</t>
  </si>
  <si>
    <t>(2) Включает сотрудников, которые были уволены по инициативе работодателя.</t>
  </si>
  <si>
    <t>(3) Включает сотрудников, уволившихся из компании по другим причинам, таким как переезд, выход на пенсию или поступление в учебное заведение.</t>
  </si>
  <si>
    <t>(4) Руководители включают сотрудников, занимающих должности руководителей подразделений: директора, начальники управлений, начальники отделов, эксперты, руководители проектов и т.д., а также главные специалисты, например, главный бухгалтер, главный диспетчер, главный инженер, главный механик, главный обогатитель, главный геолог и их заместители.</t>
  </si>
  <si>
    <t>Специалисты – это сотрудники, занимающие инженерные, технические, экономические и подобные должности. В частности, бухгалтеры, геологи, диспетчеры, инженеры, инспекторы, механики, сметчики, редакторы, экономисты, энергетики, юрисконсульты и т.д., а также их заместители. В эту категорию также входят офисные работники, включая администраторов, вахтеров, контролеров, секретарей.</t>
  </si>
  <si>
    <t>Рабочие включают сотрудников, непосредственно задействованных в производственных процессах, а также тех, кто занимается ремонтом, перевозкой продукции и пассажиров, предоставлением материальных услуг и т.д.</t>
  </si>
  <si>
    <r>
      <t>В разбивке по полу</t>
    </r>
    <r>
      <rPr>
        <sz val="10"/>
        <rFont val="Arial"/>
        <family val="2"/>
        <charset val="204"/>
      </rPr>
      <t xml:space="preserve"> (4)</t>
    </r>
  </si>
  <si>
    <t>Количество сотрудников, прошедших обучение (6)</t>
  </si>
  <si>
    <t>Среднее количество часов обязательного обучения на одного сотрудника (в год) (7)</t>
  </si>
  <si>
    <t>Общий объем инвестиций в обучение (8)</t>
  </si>
  <si>
    <t>(6) С 2021 года применяется новая методология расчета для обеспечения лучшего соответствия стандарту GRI-404. Сравнительные данные за 2020 год были пересчитаны. Данные за 2019 год, рассчитанные ранее применяемым способом, считаются нерепрезентативными.</t>
  </si>
  <si>
    <t>(7) Обязательное обучение в основном включает в себя обучение по охране труда и промышленной безопасности.</t>
  </si>
  <si>
    <t>(8) Косвенные расходы, связанные с проездом к месту проведения обучения, исключены с 2019 года.</t>
  </si>
  <si>
    <t xml:space="preserve">Организация и обеспечение труда (в т.ч. СИЗ, спецодеждой и инструментами)
</t>
  </si>
  <si>
    <t>Коронавирус и вакцинация</t>
  </si>
  <si>
    <t>Перспективы развития Компании</t>
  </si>
  <si>
    <t>Известняк</t>
  </si>
  <si>
    <t>Флотореагенты (6)</t>
  </si>
  <si>
    <t>Цемент (5)</t>
  </si>
  <si>
    <t>Охрана земельных ресурсов (7)</t>
  </si>
  <si>
    <t>Прочее (8)</t>
  </si>
  <si>
    <t>(3) Данные за 2018 год и раннее включают только неорганическую пыль.</t>
  </si>
  <si>
    <t>(4) Исходя из коэффициента пересчета золото/серебро 80:1 (в 2020 году Полиметалл применял коэффициент пересчета золото/серебро 120:1).
Сравнительная информация за 2019–2020 гг. пересмотрена.</t>
  </si>
  <si>
    <t>(5) Данные за 2018 год и раннее включают только цемент, использовавшийся в технологических процессах на фабриках.</t>
  </si>
  <si>
    <t>(6) Включая флоккулянты</t>
  </si>
  <si>
    <t>(7) Включая мероприятия по рекультивации</t>
  </si>
  <si>
    <t>(8) Включая научно-исследовательскую деятельность, сохранение биоразнообразия и защиту от шумового воздействия</t>
  </si>
  <si>
    <t>Количество видов в зоне непосредственного влияния (выявленные на территории предприятия)</t>
  </si>
  <si>
    <t>Количество видов в зоне косвенного влияния (в радиусе 1 км от предприятия)</t>
  </si>
  <si>
    <t>Категория (согласно классификации МСОП)</t>
  </si>
  <si>
    <t>Вызывающие наименьшие опасения</t>
  </si>
  <si>
    <t>Близкие к уязвимому положению</t>
  </si>
  <si>
    <t>Уязвимые</t>
  </si>
  <si>
    <t>Исчезающие</t>
  </si>
  <si>
    <t>Находящиеся на грани полного исчезновения</t>
  </si>
  <si>
    <t>Красные списки стран</t>
  </si>
  <si>
    <t>Красная книга Российской Федерации</t>
  </si>
  <si>
    <t>Красная книга Казахстана</t>
  </si>
  <si>
    <t>Эндемические виды</t>
  </si>
  <si>
    <t>Здравоохранение</t>
  </si>
  <si>
    <t>Образование (1)</t>
  </si>
  <si>
    <t>(1) Данные с 2014 по 2016 также включают в себя инвестиции в здравохранение</t>
  </si>
  <si>
    <t>Общее производство, золотой эквивалент (при коэфф. Ag/Au 80:1)</t>
  </si>
  <si>
    <t>Общее производство, золотой эквивалент (при коэфф. Ag/Au 120:1, исключая неблагородный металлы)</t>
  </si>
  <si>
    <t xml:space="preserve">Дизельное топливо для транспорта и самоходной техники </t>
  </si>
  <si>
    <t>Дизельное топливо для выработки электроэнергии</t>
  </si>
  <si>
    <t>Дизельное топливо для выработки теплоэнергии</t>
  </si>
  <si>
    <t>Уголь для выработки теплоэнергии</t>
  </si>
  <si>
    <t>Природный газ для выработки теплоэнергии</t>
  </si>
  <si>
    <t>Возобновляемые источники энергии  (солнечная/ветровая энергия)</t>
  </si>
  <si>
    <t>Потребление электроэнергии и теплоэнергии</t>
  </si>
  <si>
    <t>Потребление электроэнергии</t>
  </si>
  <si>
    <t>Выработанная не возобновляемая электроэнергия (дизельное топливо)</t>
  </si>
  <si>
    <t>Выработанная возобновляемая электроэнергия (солнечная/ветровая)</t>
  </si>
  <si>
    <t>Покупная не возобновляемая электроэнергия</t>
  </si>
  <si>
    <t>Покупная возобновляемая электроэнергия</t>
  </si>
  <si>
    <t>Выработанная теплоэнергия (ископаемое топливо)</t>
  </si>
  <si>
    <t xml:space="preserve">Утилизация тепла от дизельных электростанций </t>
  </si>
  <si>
    <t>Утилизация тепла от процесса автоклавного окисления</t>
  </si>
  <si>
    <t>Изменение климата</t>
  </si>
  <si>
    <t>Выбросы парниковых газов</t>
  </si>
  <si>
    <t>Область охвата 1 (прямые выбросы), включая:</t>
  </si>
  <si>
    <t>т СО2е</t>
  </si>
  <si>
    <t>Стационарные источники подрядчиков, работающих на территории организации</t>
  </si>
  <si>
    <t>Выбросы, рассчитываемые по усредненным региональным показателям (location based)</t>
  </si>
  <si>
    <t>Выбросы, рассчитываемые по рыночному методу (market based) (1)</t>
  </si>
  <si>
    <t>Прямые и косвенные энергетические выбросы 
(область охвата 1 область охвата 2 по рыночному методу)</t>
  </si>
  <si>
    <t>Верхний сегмент</t>
  </si>
  <si>
    <t>Нижний сегмент</t>
  </si>
  <si>
    <t>Дизельное топливо, включая:</t>
  </si>
  <si>
    <t>Дизельное топливо для транспорта и самоходной техники</t>
  </si>
  <si>
    <t>Возобновляемые источники энергии (солнечная/ветровая энергия)</t>
  </si>
  <si>
    <t>Энергоемкость</t>
  </si>
  <si>
    <t>Потребление электроэнергии, включая:</t>
  </si>
  <si>
    <t>Выработанная невозобновляемая электроэнергия (дизельное топливо)</t>
  </si>
  <si>
    <t>Покупная невозобновляемая электроэнергия</t>
  </si>
  <si>
    <t>Системы утилизации тепла:</t>
  </si>
  <si>
    <t>– от дизельных электростанций</t>
  </si>
  <si>
    <t>– от процесса автоклавного окисления</t>
  </si>
  <si>
    <t>Доля возобновляемой электроэнергии в общем объеме потребленной электроэнергии</t>
  </si>
  <si>
    <t xml:space="preserve">Доля возобновляемой электроэнергии в общем объеме выработанной электроэнергии </t>
  </si>
  <si>
    <t xml:space="preserve">Доля утилизированного тепла в общем объеме потребленной теплоэнергии </t>
  </si>
  <si>
    <t>Потребление свежей воды, тыс. м3</t>
  </si>
  <si>
    <t>Апрель 2022 (1)</t>
  </si>
  <si>
    <t xml:space="preserve"> 75:1</t>
  </si>
  <si>
    <t>пропорции</t>
  </si>
  <si>
    <t>(2) Нарушители из числа наших сотрудников были уволены, подрядных
организаций – отстранены от выполнения работ без права возврата.</t>
  </si>
  <si>
    <t>(3) Коррупционные инциденты не связаны с представителями органов государственной и муниципальной власти.</t>
  </si>
  <si>
    <t>Нарушения Кодекса корпоративного поведения (2)</t>
  </si>
  <si>
    <t>Случаи коррупции (3)</t>
  </si>
  <si>
    <t>(1) Более детальные данные по налогам представлены в Отчетах о платежах в пользу государства,  публикуемых ежегодно на нашем веб-сайте.</t>
  </si>
  <si>
    <t>Налог на прибыль</t>
  </si>
  <si>
    <t>куб. м/тыс. т переработанной руды</t>
  </si>
  <si>
    <t>Биоразнообразие и использование земель</t>
  </si>
  <si>
    <t>Общая реализация, золотой эквивалент (на основе фактических цен реализации)</t>
  </si>
  <si>
    <t>Охраняемые и редкие виды, обитающие на территориях деятельности Полиметалла</t>
  </si>
  <si>
    <t>Обращение с отходами в разбивке на обращение на территории предприятия/посредством сторонних организаций за 2022 год, т</t>
  </si>
  <si>
    <t>Область охвата 2 (косвенные энергетические выбросы)</t>
  </si>
  <si>
    <t>Минимальный размера оплаты труда в Полиметалле и сравнение с МРОТ в регионе присутствия</t>
  </si>
  <si>
    <t>(1) Включает сотрудников, уволившихся из компании по собственному желанию из-за неудовлетворенности работой.</t>
  </si>
  <si>
    <t>(5) Рассчитывается как разница между средним вознаграждением мужчин и средним вознаграждением женщин, поделенная на среднее вознаграждение женщин.</t>
  </si>
  <si>
    <t>Интегрированном годовом отчете за 2022 год</t>
  </si>
  <si>
    <t>Более подробно результаты Компании в области ESG представлены в</t>
  </si>
  <si>
    <t>Профессиональные заболевания и проблемы со здоровьем</t>
  </si>
  <si>
    <t>Разрыв в оплате труда между мужчинами и женщинами  (5)</t>
  </si>
  <si>
    <t>Потребление теплоэнергии, включая:</t>
  </si>
  <si>
    <t>Аммиачная селитра</t>
  </si>
  <si>
    <t>Гранулит</t>
  </si>
  <si>
    <t>Доля повторно использованных минеральных отходов</t>
  </si>
  <si>
    <t>Доля повторно использованных неминеральных отходов</t>
  </si>
  <si>
    <t>Инвестиции в охрану окружающей среды за 2022 год в разбивке на операционные и капитальные затраты, $ тыс.</t>
  </si>
  <si>
    <t>Данные по предприятиям за 2022 год</t>
  </si>
  <si>
    <t>(1) Мы продолжаем поэтапный переход на учет косвенных энергетических выбросов по рыночному методу и для обеспечения максимальной прозрачности данных и в соответствии с рекомендациями GHG Protocol публикуем данные о косвенных энергетических выбросах, рассчитанные как на основании усредненных региональных показателей, так и на основании рыночного метода с использованием данных наших поставщиков энергоресурсов. Так как для базового периода (2019 год) информация о структуре закупаемой электроэнергии еще не была доступна, для данного периода сделано допущение о равенстве показателей, рассчитанных по усредненным региональным коэффициентам и по рыночному методу. Для показателей 2020–2022 годов выбросы от генерации электроэнергии, не относящейся к возобновляемой и чистой электроэнергии, рассчитаны с применением усредненных региональных показателей.</t>
  </si>
  <si>
    <t>Транспортировка и распределение в верхнем сегменте</t>
  </si>
  <si>
    <t>Транспортировка и распределение в нижнем сегменте</t>
  </si>
  <si>
    <t>кг CO2e на одну унцию золотого эквивалента (2)</t>
  </si>
  <si>
    <t>ГДж на тыс. унц. золотого эквивалента (2)</t>
  </si>
  <si>
    <t>(2) Исходя из коэффициента пересчета золото/серебро 80:1.</t>
  </si>
  <si>
    <t>Энергопотребление</t>
  </si>
  <si>
    <t>Покупная атомная электроэнергия (2)</t>
  </si>
  <si>
    <t>Потребление теплоэнергии</t>
  </si>
  <si>
    <t>Удельное потребление свежей воды (3)</t>
  </si>
  <si>
    <t>(2) В 2022 году мы уточнили и подтвердили у поставщика данные о структуре закупаемой электроэнергии на Майском, в том числе данные об объемах электроэнергии, поступающей от атомных электростанций. Однако для 2019–2021 годов аналогичные данные не доступны из-за особенностей регулирования энергосистемы региона в данном периоде.</t>
  </si>
  <si>
    <t>(3) Данный показатель не включает воду, использованную на хозяйственно-питьевые нужды.</t>
  </si>
  <si>
    <t xml:space="preserve"> 43:1</t>
  </si>
  <si>
    <t>Численность персонала</t>
  </si>
  <si>
    <t>Единицы измерения &gt;&gt;</t>
  </si>
  <si>
    <t>Покупная атомная электроэнергия (3)</t>
  </si>
  <si>
    <t>(3) В 2022 году мы уточнили и подтвердили у поставщика данные о структуре закупаемой електроэнергии на Майском, в том числе данные об объемах электроэнергии, поступающей от атомных электростанций. Однако для 2019–2021 годов аналогичные данные не доступны из-за особенностей регулирования энергосистемы региона в данном периоде.</t>
  </si>
  <si>
    <t>(1) В марте 2022 года, Полиметалл объявил о назначении новых членов Совета директоров, нового Председателя и старшего независимого директора, не являющегося исполнительным лицом Компании, а также о новом составе Комитетов Совета директоров.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</si>
</sst>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0.0%"/>
    <numFmt numFmtId="166" formatCode="#,##0.0"/>
    <numFmt numFmtId="167" formatCode="#,##0.00_ ;\-#,##0.00\ "/>
    <numFmt numFmtId="168" formatCode="_-* #,##0_-;\-* #,##0_-;_-* &quot;-&quot;??_-;_-@_-"/>
    <numFmt numFmtId="169" formatCode="#,##0_ ;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04"/>
    </font>
    <font>
      <sz val="24"/>
      <color rgb="FFFF6600"/>
      <name val="Arial"/>
      <family val="2"/>
    </font>
    <font>
      <sz val="11"/>
      <color theme="9" tint="-0.249977111117893"/>
      <name val="Arial"/>
      <family val="2"/>
    </font>
    <font>
      <sz val="15"/>
      <color indexed="25"/>
      <name val="Arial"/>
      <family val="2"/>
    </font>
    <font>
      <sz val="9"/>
      <name val="Arial"/>
      <family val="2"/>
      <charset val="204"/>
    </font>
    <font>
      <sz val="18"/>
      <color theme="9" tint="-0.249977111117893"/>
      <name val="Arial"/>
      <family val="2"/>
      <charset val="204"/>
    </font>
    <font>
      <sz val="18"/>
      <color rgb="FF0070C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7030A0"/>
      <name val="Arial"/>
      <family val="2"/>
      <charset val="204"/>
    </font>
    <font>
      <sz val="14"/>
      <color theme="9" tint="-0.249977111117893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charset val="204"/>
    </font>
    <font>
      <sz val="20"/>
      <color theme="9" tint="-0.249977111117893"/>
      <name val="Arial"/>
      <family val="2"/>
      <charset val="204"/>
    </font>
    <font>
      <b/>
      <sz val="16"/>
      <color theme="1" tint="0.34998626667073579"/>
      <name val="Calibri"/>
      <family val="2"/>
      <charset val="204"/>
      <scheme val="minor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0"/>
      <name val="Arial"/>
      <family val="2"/>
    </font>
    <font>
      <sz val="14"/>
      <color indexed="25"/>
      <name val="Arial"/>
      <family val="2"/>
      <charset val="204"/>
    </font>
    <font>
      <sz val="15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sz val="11"/>
      <name val="Calibri"/>
      <family val="2"/>
      <scheme val="minor"/>
    </font>
    <font>
      <b/>
      <sz val="8"/>
      <color theme="1"/>
      <name val="Arial"/>
      <family val="2"/>
      <charset val="204"/>
    </font>
    <font>
      <sz val="24"/>
      <color theme="9" tint="-0.249977111117893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medium">
        <color rgb="FFFF6600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rgb="FFFF6600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32" fillId="0" borderId="0"/>
    <xf numFmtId="0" fontId="33" fillId="0" borderId="0"/>
    <xf numFmtId="9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0" fillId="0" borderId="0" xfId="0"/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0" fillId="0" borderId="1" xfId="0" applyBorder="1"/>
    <xf numFmtId="0" fontId="12" fillId="2" borderId="0" xfId="2" applyFont="1" applyFill="1" applyAlignment="1">
      <alignment vertical="center"/>
    </xf>
    <xf numFmtId="0" fontId="0" fillId="2" borderId="0" xfId="0" applyFill="1"/>
    <xf numFmtId="0" fontId="8" fillId="2" borderId="0" xfId="2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right" vertical="center"/>
    </xf>
    <xf numFmtId="0" fontId="13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8" fillId="2" borderId="1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right" vertical="center"/>
    </xf>
    <xf numFmtId="0" fontId="4" fillId="2" borderId="0" xfId="6" applyFill="1" applyAlignment="1">
      <alignment horizontal="center" vertical="center"/>
    </xf>
    <xf numFmtId="0" fontId="15" fillId="2" borderId="1" xfId="5" applyFont="1" applyFill="1" applyBorder="1" applyAlignment="1">
      <alignment vertical="center"/>
    </xf>
    <xf numFmtId="0" fontId="16" fillId="2" borderId="1" xfId="2" applyFont="1" applyFill="1" applyBorder="1" applyAlignment="1">
      <alignment horizontal="center" vertical="center"/>
    </xf>
    <xf numFmtId="0" fontId="5" fillId="2" borderId="0" xfId="6" applyFont="1" applyFill="1" applyAlignment="1">
      <alignment vertical="center"/>
    </xf>
    <xf numFmtId="3" fontId="5" fillId="2" borderId="0" xfId="2" applyNumberFormat="1" applyFont="1" applyFill="1" applyAlignment="1">
      <alignment horizontal="center" vertical="center"/>
    </xf>
    <xf numFmtId="0" fontId="5" fillId="2" borderId="0" xfId="6" applyFont="1" applyFill="1" applyAlignment="1">
      <alignment horizontal="left" vertical="center" indent="1"/>
    </xf>
    <xf numFmtId="0" fontId="5" fillId="2" borderId="0" xfId="6" applyFont="1" applyFill="1" applyAlignment="1">
      <alignment horizontal="left" vertical="center"/>
    </xf>
    <xf numFmtId="4" fontId="5" fillId="2" borderId="0" xfId="2" applyNumberFormat="1" applyFont="1" applyFill="1" applyAlignment="1">
      <alignment horizontal="right" vertical="center"/>
    </xf>
    <xf numFmtId="166" fontId="5" fillId="2" borderId="0" xfId="2" applyNumberFormat="1" applyFont="1" applyFill="1" applyAlignment="1">
      <alignment horizontal="center" vertical="center"/>
    </xf>
    <xf numFmtId="166" fontId="5" fillId="2" borderId="0" xfId="2" applyNumberFormat="1" applyFont="1" applyFill="1" applyAlignment="1">
      <alignment horizontal="right" vertical="center"/>
    </xf>
    <xf numFmtId="41" fontId="5" fillId="2" borderId="0" xfId="7" applyNumberFormat="1" applyFont="1" applyFill="1" applyBorder="1" applyAlignment="1">
      <alignment horizontal="center" vertical="center" wrapText="1"/>
    </xf>
    <xf numFmtId="41" fontId="5" fillId="2" borderId="0" xfId="7" applyNumberFormat="1" applyFont="1" applyFill="1" applyBorder="1" applyAlignment="1">
      <alignment horizontal="right" vertical="center" wrapText="1"/>
    </xf>
    <xf numFmtId="167" fontId="5" fillId="2" borderId="0" xfId="7" applyNumberFormat="1" applyFont="1" applyFill="1" applyBorder="1" applyAlignment="1">
      <alignment horizontal="right" vertical="center" wrapText="1"/>
    </xf>
    <xf numFmtId="0" fontId="17" fillId="2" borderId="0" xfId="2" applyFont="1" applyFill="1" applyAlignment="1">
      <alignment vertical="center"/>
    </xf>
    <xf numFmtId="168" fontId="5" fillId="2" borderId="0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Border="1" applyAlignment="1">
      <alignment horizontal="right" vertical="center"/>
    </xf>
    <xf numFmtId="0" fontId="18" fillId="2" borderId="0" xfId="2" applyFont="1" applyFill="1" applyAlignment="1">
      <alignment horizontal="right" vertical="center"/>
    </xf>
    <xf numFmtId="168" fontId="5" fillId="2" borderId="0" xfId="1" applyNumberFormat="1" applyFont="1" applyFill="1" applyBorder="1" applyAlignment="1">
      <alignment vertical="center"/>
    </xf>
    <xf numFmtId="0" fontId="12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9" fillId="2" borderId="0" xfId="5" applyFont="1" applyFill="1" applyAlignment="1">
      <alignment vertical="center"/>
    </xf>
    <xf numFmtId="0" fontId="20" fillId="2" borderId="0" xfId="5" applyFont="1" applyFill="1" applyAlignment="1">
      <alignment vertical="center"/>
    </xf>
    <xf numFmtId="0" fontId="8" fillId="2" borderId="0" xfId="6" applyFont="1" applyFill="1" applyAlignment="1">
      <alignment horizontal="center" vertical="center"/>
    </xf>
    <xf numFmtId="0" fontId="16" fillId="2" borderId="0" xfId="2" applyFont="1" applyFill="1" applyAlignment="1">
      <alignment vertical="center"/>
    </xf>
    <xf numFmtId="0" fontId="21" fillId="2" borderId="0" xfId="6" applyFont="1" applyFill="1" applyAlignment="1">
      <alignment vertical="center"/>
    </xf>
    <xf numFmtId="0" fontId="16" fillId="2" borderId="0" xfId="6" applyFont="1" applyFill="1" applyAlignment="1">
      <alignment vertical="center"/>
    </xf>
    <xf numFmtId="3" fontId="16" fillId="2" borderId="0" xfId="2" applyNumberFormat="1" applyFont="1" applyFill="1" applyAlignment="1">
      <alignment horizontal="right" vertical="center"/>
    </xf>
    <xf numFmtId="9" fontId="5" fillId="2" borderId="0" xfId="2" applyNumberFormat="1" applyFont="1" applyFill="1" applyAlignment="1">
      <alignment horizontal="right" vertical="center"/>
    </xf>
    <xf numFmtId="165" fontId="5" fillId="2" borderId="0" xfId="2" applyNumberFormat="1" applyFont="1" applyFill="1" applyAlignment="1">
      <alignment horizontal="right" vertical="center"/>
    </xf>
    <xf numFmtId="9" fontId="5" fillId="2" borderId="0" xfId="1" applyNumberFormat="1" applyFont="1" applyFill="1" applyBorder="1" applyAlignment="1">
      <alignment horizontal="right" vertical="center"/>
    </xf>
    <xf numFmtId="0" fontId="16" fillId="2" borderId="1" xfId="2" applyFont="1" applyFill="1" applyBorder="1" applyAlignment="1">
      <alignment horizontal="right" vertical="center"/>
    </xf>
    <xf numFmtId="0" fontId="22" fillId="2" borderId="0" xfId="6" applyFont="1" applyFill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horizontal="right" vertical="center"/>
    </xf>
    <xf numFmtId="0" fontId="16" fillId="2" borderId="0" xfId="6" applyFont="1" applyFill="1" applyAlignment="1">
      <alignment horizontal="left" vertical="center"/>
    </xf>
    <xf numFmtId="168" fontId="16" fillId="2" borderId="0" xfId="1" applyNumberFormat="1" applyFont="1" applyFill="1" applyBorder="1" applyAlignment="1">
      <alignment horizontal="right" vertical="center"/>
    </xf>
    <xf numFmtId="0" fontId="5" fillId="2" borderId="0" xfId="6" applyFont="1" applyFill="1" applyAlignment="1">
      <alignment horizontal="left" vertical="center" indent="2"/>
    </xf>
    <xf numFmtId="3" fontId="5" fillId="2" borderId="0" xfId="7" applyNumberFormat="1" applyFont="1" applyFill="1" applyBorder="1" applyAlignment="1">
      <alignment horizontal="right" vertical="center" wrapText="1"/>
    </xf>
    <xf numFmtId="3" fontId="16" fillId="2" borderId="0" xfId="2" applyNumberFormat="1" applyFont="1" applyFill="1" applyAlignment="1">
      <alignment horizontal="right" vertical="top"/>
    </xf>
    <xf numFmtId="3" fontId="8" fillId="2" borderId="0" xfId="6" applyNumberFormat="1" applyFont="1" applyFill="1" applyAlignment="1">
      <alignment horizontal="center" vertical="center"/>
    </xf>
    <xf numFmtId="0" fontId="23" fillId="2" borderId="0" xfId="2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168" fontId="23" fillId="2" borderId="0" xfId="1" applyNumberFormat="1" applyFont="1" applyFill="1" applyBorder="1" applyAlignment="1">
      <alignment horizontal="center" vertical="center"/>
    </xf>
    <xf numFmtId="3" fontId="23" fillId="2" borderId="0" xfId="2" applyNumberFormat="1" applyFont="1" applyFill="1" applyAlignment="1">
      <alignment horizontal="right" vertical="center"/>
    </xf>
    <xf numFmtId="168" fontId="23" fillId="2" borderId="0" xfId="1" applyNumberFormat="1" applyFont="1" applyFill="1" applyBorder="1" applyAlignment="1">
      <alignment horizontal="right" vertical="center"/>
    </xf>
    <xf numFmtId="3" fontId="24" fillId="2" borderId="0" xfId="6" applyNumberFormat="1" applyFont="1" applyFill="1" applyAlignment="1">
      <alignment horizontal="center" vertical="center"/>
    </xf>
    <xf numFmtId="0" fontId="21" fillId="2" borderId="0" xfId="2" applyFont="1" applyFill="1" applyAlignment="1">
      <alignment vertical="center"/>
    </xf>
    <xf numFmtId="0" fontId="21" fillId="2" borderId="0" xfId="6" applyFont="1" applyFill="1" applyAlignment="1">
      <alignment horizontal="left" vertical="center"/>
    </xf>
    <xf numFmtId="3" fontId="21" fillId="2" borderId="0" xfId="2" applyNumberFormat="1" applyFont="1" applyFill="1" applyAlignment="1">
      <alignment horizontal="right" vertical="center"/>
    </xf>
    <xf numFmtId="3" fontId="25" fillId="2" borderId="0" xfId="6" applyNumberFormat="1" applyFont="1" applyFill="1" applyAlignment="1">
      <alignment horizontal="center" vertical="center"/>
    </xf>
    <xf numFmtId="168" fontId="21" fillId="2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1" fontId="5" fillId="2" borderId="0" xfId="1" applyNumberFormat="1" applyFont="1" applyFill="1" applyBorder="1" applyAlignment="1">
      <alignment horizontal="right" vertical="center"/>
    </xf>
    <xf numFmtId="0" fontId="5" fillId="2" borderId="0" xfId="1" applyNumberFormat="1" applyFont="1" applyFill="1" applyBorder="1" applyAlignment="1">
      <alignment horizontal="right" vertical="center"/>
    </xf>
    <xf numFmtId="2" fontId="5" fillId="2" borderId="0" xfId="1" applyNumberFormat="1" applyFont="1" applyFill="1" applyBorder="1" applyAlignment="1">
      <alignment horizontal="right" vertical="center"/>
    </xf>
    <xf numFmtId="169" fontId="5" fillId="2" borderId="0" xfId="1" applyNumberFormat="1" applyFont="1" applyFill="1" applyBorder="1" applyAlignment="1">
      <alignment horizontal="right" vertical="center"/>
    </xf>
    <xf numFmtId="168" fontId="5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9" fontId="16" fillId="2" borderId="0" xfId="1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indent="2"/>
    </xf>
    <xf numFmtId="1" fontId="5" fillId="2" borderId="0" xfId="2" applyNumberFormat="1" applyFont="1" applyFill="1" applyAlignment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3" fontId="5" fillId="2" borderId="1" xfId="2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8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6" applyFont="1" applyFill="1" applyAlignment="1">
      <alignment horizontal="center" vertical="center" wrapText="1"/>
    </xf>
    <xf numFmtId="3" fontId="5" fillId="2" borderId="0" xfId="2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5" fillId="2" borderId="0" xfId="2" applyNumberFormat="1" applyFont="1" applyFill="1" applyAlignment="1">
      <alignment horizontal="center" vertical="center"/>
    </xf>
    <xf numFmtId="169" fontId="5" fillId="2" borderId="0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3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right" vertical="center"/>
    </xf>
    <xf numFmtId="3" fontId="23" fillId="2" borderId="0" xfId="2" applyNumberFormat="1" applyFont="1" applyFill="1" applyAlignment="1">
      <alignment horizontal="center" vertical="center"/>
    </xf>
    <xf numFmtId="166" fontId="23" fillId="2" borderId="0" xfId="2" applyNumberFormat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6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7" fillId="2" borderId="0" xfId="0" applyFont="1" applyFill="1" applyAlignment="1">
      <alignment vertical="top"/>
    </xf>
    <xf numFmtId="0" fontId="5" fillId="2" borderId="1" xfId="2" applyFont="1" applyFill="1" applyBorder="1" applyAlignment="1">
      <alignment horizontal="right" vertical="center"/>
    </xf>
    <xf numFmtId="0" fontId="31" fillId="2" borderId="0" xfId="0" applyFont="1" applyFill="1"/>
    <xf numFmtId="0" fontId="10" fillId="2" borderId="0" xfId="0" applyFont="1" applyFill="1" applyBorder="1"/>
    <xf numFmtId="0" fontId="34" fillId="2" borderId="4" xfId="9" applyFont="1" applyFill="1" applyBorder="1"/>
    <xf numFmtId="0" fontId="10" fillId="2" borderId="4" xfId="0" applyFont="1" applyFill="1" applyBorder="1"/>
    <xf numFmtId="0" fontId="10" fillId="2" borderId="0" xfId="0" applyFont="1" applyFill="1"/>
    <xf numFmtId="0" fontId="31" fillId="2" borderId="0" xfId="0" applyFont="1" applyFill="1" applyBorder="1"/>
    <xf numFmtId="0" fontId="31" fillId="2" borderId="0" xfId="9" applyFont="1" applyFill="1" applyBorder="1"/>
    <xf numFmtId="0" fontId="35" fillId="2" borderId="5" xfId="9" applyFont="1" applyFill="1" applyBorder="1" applyAlignment="1">
      <alignment horizontal="center"/>
    </xf>
    <xf numFmtId="0" fontId="30" fillId="2" borderId="0" xfId="9" applyFont="1" applyFill="1" applyBorder="1"/>
    <xf numFmtId="0" fontId="35" fillId="2" borderId="0" xfId="9" applyFont="1" applyFill="1" applyAlignment="1">
      <alignment horizontal="center"/>
    </xf>
    <xf numFmtId="0" fontId="30" fillId="2" borderId="6" xfId="9" applyFont="1" applyFill="1" applyBorder="1"/>
    <xf numFmtId="0" fontId="10" fillId="2" borderId="6" xfId="0" applyFont="1" applyFill="1" applyBorder="1"/>
    <xf numFmtId="0" fontId="30" fillId="2" borderId="0" xfId="9" applyFont="1" applyFill="1"/>
    <xf numFmtId="0" fontId="36" fillId="2" borderId="0" xfId="4" applyFont="1" applyFill="1" applyAlignment="1">
      <alignment vertical="top"/>
    </xf>
    <xf numFmtId="0" fontId="37" fillId="2" borderId="0" xfId="9" applyFont="1" applyFill="1" applyBorder="1"/>
    <xf numFmtId="0" fontId="37" fillId="2" borderId="0" xfId="0" applyFont="1" applyFill="1" applyAlignment="1">
      <alignment vertical="top"/>
    </xf>
    <xf numFmtId="0" fontId="37" fillId="2" borderId="0" xfId="0" applyFont="1" applyFill="1" applyAlignment="1">
      <alignment vertical="top" wrapText="1"/>
    </xf>
    <xf numFmtId="0" fontId="5" fillId="2" borderId="0" xfId="2" applyFont="1" applyFill="1" applyAlignment="1">
      <alignment horizontal="left" vertical="center" indent="1"/>
    </xf>
    <xf numFmtId="0" fontId="16" fillId="2" borderId="0" xfId="2" applyFont="1" applyFill="1" applyBorder="1" applyAlignment="1">
      <alignment horizontal="center" vertical="center"/>
    </xf>
    <xf numFmtId="10" fontId="29" fillId="2" borderId="0" xfId="0" applyNumberFormat="1" applyFont="1" applyFill="1"/>
    <xf numFmtId="10" fontId="5" fillId="2" borderId="0" xfId="1" applyNumberFormat="1" applyFont="1" applyFill="1" applyBorder="1" applyAlignment="1">
      <alignment horizontal="right" vertical="center"/>
    </xf>
    <xf numFmtId="0" fontId="38" fillId="2" borderId="0" xfId="6" applyFont="1" applyFill="1" applyAlignment="1">
      <alignment horizontal="left" vertical="center"/>
    </xf>
    <xf numFmtId="0" fontId="39" fillId="2" borderId="0" xfId="0" applyFont="1" applyFill="1" applyBorder="1"/>
    <xf numFmtId="0" fontId="39" fillId="2" borderId="0" xfId="0" applyFont="1" applyFill="1"/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38" fillId="2" borderId="0" xfId="0" applyFont="1" applyFill="1" applyBorder="1"/>
    <xf numFmtId="0" fontId="5" fillId="2" borderId="7" xfId="2" applyFont="1" applyFill="1" applyBorder="1" applyAlignment="1">
      <alignment horizontal="center"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ont="1" applyFill="1"/>
    <xf numFmtId="9" fontId="26" fillId="2" borderId="0" xfId="10" applyFont="1" applyFill="1"/>
    <xf numFmtId="3" fontId="26" fillId="2" borderId="0" xfId="11" applyNumberFormat="1" applyFont="1" applyFill="1"/>
    <xf numFmtId="3" fontId="26" fillId="2" borderId="0" xfId="11" applyNumberFormat="1" applyFont="1" applyFill="1" applyBorder="1"/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9" fontId="26" fillId="2" borderId="0" xfId="10" applyFont="1" applyFill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9" fontId="5" fillId="2" borderId="0" xfId="10" applyFont="1" applyFill="1" applyAlignment="1">
      <alignment horizontal="right" vertical="center"/>
    </xf>
    <xf numFmtId="3" fontId="23" fillId="2" borderId="0" xfId="6" applyNumberFormat="1" applyFont="1" applyFill="1" applyAlignment="1">
      <alignment horizontal="right" vertical="center"/>
    </xf>
    <xf numFmtId="3" fontId="21" fillId="2" borderId="0" xfId="6" applyNumberFormat="1" applyFont="1" applyFill="1" applyAlignment="1">
      <alignment horizontal="right" vertical="center"/>
    </xf>
    <xf numFmtId="9" fontId="23" fillId="2" borderId="0" xfId="10" applyFont="1" applyFill="1" applyAlignment="1">
      <alignment horizontal="right" vertical="center"/>
    </xf>
    <xf numFmtId="9" fontId="5" fillId="2" borderId="0" xfId="10" applyFont="1" applyFill="1" applyBorder="1" applyAlignment="1">
      <alignment horizontal="right" vertical="center"/>
    </xf>
    <xf numFmtId="3" fontId="40" fillId="2" borderId="0" xfId="0" applyNumberFormat="1" applyFont="1" applyFill="1"/>
    <xf numFmtId="3" fontId="40" fillId="2" borderId="0" xfId="0" applyNumberFormat="1" applyFont="1" applyFill="1" applyBorder="1" applyAlignment="1">
      <alignment horizontal="right"/>
    </xf>
    <xf numFmtId="4" fontId="26" fillId="2" borderId="0" xfId="0" applyNumberFormat="1" applyFont="1" applyFill="1"/>
    <xf numFmtId="3" fontId="26" fillId="2" borderId="0" xfId="0" applyNumberFormat="1" applyFont="1" applyFill="1" applyBorder="1" applyAlignment="1">
      <alignment horizontal="right" vertical="center" wrapText="1"/>
    </xf>
    <xf numFmtId="9" fontId="26" fillId="2" borderId="0" xfId="10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wrapText="1"/>
    </xf>
    <xf numFmtId="0" fontId="15" fillId="2" borderId="0" xfId="5" applyFont="1" applyFill="1" applyBorder="1" applyAlignment="1">
      <alignment vertical="center"/>
    </xf>
    <xf numFmtId="10" fontId="5" fillId="2" borderId="0" xfId="10" applyNumberFormat="1" applyFont="1" applyFill="1" applyAlignment="1">
      <alignment horizontal="right" vertical="center"/>
    </xf>
    <xf numFmtId="9" fontId="5" fillId="2" borderId="0" xfId="10" applyFont="1" applyFill="1" applyBorder="1" applyAlignment="1">
      <alignment vertical="center"/>
    </xf>
    <xf numFmtId="0" fontId="5" fillId="2" borderId="0" xfId="6" applyFont="1" applyFill="1" applyAlignment="1">
      <alignment horizontal="left" vertical="center" wrapText="1"/>
    </xf>
    <xf numFmtId="168" fontId="16" fillId="2" borderId="0" xfId="1" applyNumberFormat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6" applyFont="1" applyFill="1" applyBorder="1" applyAlignment="1">
      <alignment horizontal="left" vertical="center"/>
    </xf>
    <xf numFmtId="49" fontId="5" fillId="2" borderId="0" xfId="6" applyNumberFormat="1" applyFont="1" applyFill="1" applyAlignment="1">
      <alignment horizontal="left" vertical="center"/>
    </xf>
    <xf numFmtId="49" fontId="5" fillId="2" borderId="0" xfId="6" applyNumberFormat="1" applyFont="1" applyFill="1" applyAlignment="1">
      <alignment horizontal="left" vertical="center" indent="1"/>
    </xf>
    <xf numFmtId="0" fontId="5" fillId="2" borderId="0" xfId="6" applyFont="1" applyFill="1" applyBorder="1" applyAlignment="1">
      <alignment horizontal="right" vertical="center"/>
    </xf>
    <xf numFmtId="168" fontId="5" fillId="2" borderId="0" xfId="12" applyNumberFormat="1" applyFont="1" applyFill="1" applyBorder="1" applyAlignment="1">
      <alignment horizontal="center" vertical="center"/>
    </xf>
    <xf numFmtId="168" fontId="16" fillId="2" borderId="0" xfId="12" applyNumberFormat="1" applyFont="1" applyFill="1" applyBorder="1" applyAlignment="1">
      <alignment horizontal="right" vertical="center"/>
    </xf>
    <xf numFmtId="0" fontId="16" fillId="2" borderId="0" xfId="6" applyFont="1" applyFill="1" applyAlignment="1">
      <alignment horizontal="left" vertical="center" wrapText="1"/>
    </xf>
    <xf numFmtId="168" fontId="5" fillId="2" borderId="0" xfId="12" applyNumberFormat="1" applyFont="1" applyFill="1" applyBorder="1" applyAlignment="1">
      <alignment horizontal="right" vertical="center"/>
    </xf>
    <xf numFmtId="0" fontId="16" fillId="2" borderId="0" xfId="6" applyFont="1" applyFill="1" applyAlignment="1">
      <alignment horizontal="left" vertical="top"/>
    </xf>
    <xf numFmtId="168" fontId="16" fillId="2" borderId="0" xfId="12" applyNumberFormat="1" applyFont="1" applyFill="1" applyBorder="1" applyAlignment="1">
      <alignment horizontal="center" vertical="center"/>
    </xf>
    <xf numFmtId="0" fontId="5" fillId="2" borderId="0" xfId="6" applyFont="1" applyFill="1" applyAlignment="1">
      <alignment horizontal="left" vertical="top"/>
    </xf>
    <xf numFmtId="168" fontId="5" fillId="2" borderId="0" xfId="12" applyNumberFormat="1" applyFont="1" applyFill="1" applyBorder="1" applyAlignment="1">
      <alignment horizontal="center" vertical="center" wrapText="1"/>
    </xf>
    <xf numFmtId="165" fontId="5" fillId="2" borderId="0" xfId="10" applyNumberFormat="1" applyFont="1" applyFill="1" applyBorder="1" applyAlignment="1">
      <alignment horizontal="right" vertical="center"/>
    </xf>
    <xf numFmtId="3" fontId="5" fillId="3" borderId="0" xfId="2" applyNumberFormat="1" applyFont="1" applyFill="1" applyAlignment="1">
      <alignment horizontal="right" vertical="center"/>
    </xf>
    <xf numFmtId="0" fontId="5" fillId="3" borderId="0" xfId="6" applyFont="1" applyFill="1" applyBorder="1" applyAlignment="1">
      <alignment horizontal="right" vertical="center"/>
    </xf>
    <xf numFmtId="0" fontId="16" fillId="3" borderId="1" xfId="2" applyFont="1" applyFill="1" applyBorder="1" applyAlignment="1">
      <alignment horizontal="center" vertical="center"/>
    </xf>
    <xf numFmtId="9" fontId="5" fillId="3" borderId="0" xfId="2" applyNumberFormat="1" applyFont="1" applyFill="1" applyAlignment="1">
      <alignment horizontal="right" vertical="center"/>
    </xf>
    <xf numFmtId="3" fontId="5" fillId="3" borderId="0" xfId="12" applyNumberFormat="1" applyFont="1" applyFill="1" applyBorder="1" applyAlignment="1">
      <alignment horizontal="right" vertical="center"/>
    </xf>
    <xf numFmtId="49" fontId="5" fillId="3" borderId="0" xfId="12" applyNumberFormat="1" applyFont="1" applyFill="1" applyBorder="1" applyAlignment="1">
      <alignment horizontal="right" vertical="center"/>
    </xf>
    <xf numFmtId="49" fontId="5" fillId="2" borderId="0" xfId="12" applyNumberFormat="1" applyFont="1" applyFill="1" applyBorder="1" applyAlignment="1">
      <alignment horizontal="right" vertical="center"/>
    </xf>
    <xf numFmtId="0" fontId="5" fillId="3" borderId="2" xfId="6" applyFont="1" applyFill="1" applyBorder="1" applyAlignment="1">
      <alignment horizontal="right" vertical="center" wrapText="1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3" xfId="2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Alignment="1">
      <alignment horizontal="center" vertical="center" wrapText="1"/>
    </xf>
    <xf numFmtId="4" fontId="16" fillId="2" borderId="0" xfId="2" applyNumberFormat="1" applyFont="1" applyFill="1" applyAlignment="1">
      <alignment horizontal="right" vertical="center"/>
    </xf>
    <xf numFmtId="3" fontId="40" fillId="2" borderId="0" xfId="11" applyNumberFormat="1" applyFont="1" applyFill="1" applyBorder="1"/>
    <xf numFmtId="0" fontId="41" fillId="0" borderId="0" xfId="0" applyFont="1" applyAlignment="1">
      <alignment vertical="top"/>
    </xf>
    <xf numFmtId="0" fontId="41" fillId="2" borderId="0" xfId="0" applyFont="1" applyFill="1" applyAlignment="1">
      <alignment vertical="top"/>
    </xf>
    <xf numFmtId="9" fontId="16" fillId="2" borderId="0" xfId="10" applyFont="1" applyFill="1" applyAlignment="1">
      <alignment horizontal="right" vertical="center"/>
    </xf>
    <xf numFmtId="3" fontId="5" fillId="2" borderId="0" xfId="12" applyNumberFormat="1" applyFont="1" applyFill="1" applyBorder="1" applyAlignment="1">
      <alignment vertical="center"/>
    </xf>
    <xf numFmtId="3" fontId="5" fillId="2" borderId="0" xfId="12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horizontal="left" vertical="center" indent="1"/>
    </xf>
    <xf numFmtId="0" fontId="0" fillId="0" borderId="0" xfId="0" applyFont="1"/>
    <xf numFmtId="3" fontId="5" fillId="2" borderId="0" xfId="2" applyNumberFormat="1" applyFont="1" applyFill="1" applyAlignment="1">
      <alignment horizontal="left" vertical="top"/>
    </xf>
    <xf numFmtId="0" fontId="5" fillId="2" borderId="0" xfId="2" applyFont="1" applyFill="1" applyAlignment="1">
      <alignment vertical="top"/>
    </xf>
    <xf numFmtId="168" fontId="5" fillId="2" borderId="0" xfId="1" applyNumberFormat="1" applyFont="1" applyFill="1" applyBorder="1" applyAlignment="1">
      <alignment horizontal="center" vertical="top"/>
    </xf>
    <xf numFmtId="168" fontId="5" fillId="2" borderId="0" xfId="1" applyNumberFormat="1" applyFont="1" applyFill="1" applyBorder="1" applyAlignment="1">
      <alignment vertical="top"/>
    </xf>
    <xf numFmtId="3" fontId="5" fillId="2" borderId="0" xfId="2" applyNumberFormat="1" applyFont="1" applyFill="1" applyAlignment="1">
      <alignment horizontal="right" vertical="top"/>
    </xf>
    <xf numFmtId="0" fontId="5" fillId="2" borderId="0" xfId="6" applyFont="1" applyFill="1" applyAlignment="1">
      <alignment horizontal="left" vertical="center" wrapText="1"/>
    </xf>
    <xf numFmtId="0" fontId="42" fillId="2" borderId="0" xfId="4" applyFont="1" applyFill="1" applyAlignment="1">
      <alignment vertical="top"/>
    </xf>
    <xf numFmtId="0" fontId="43" fillId="0" borderId="0" xfId="4" applyFont="1"/>
    <xf numFmtId="0" fontId="5" fillId="0" borderId="0" xfId="6" applyFont="1" applyFill="1" applyAlignment="1">
      <alignment horizontal="left" vertical="center"/>
    </xf>
    <xf numFmtId="165" fontId="16" fillId="2" borderId="0" xfId="10" applyNumberFormat="1" applyFont="1" applyFill="1" applyAlignment="1">
      <alignment horizontal="right" vertical="center"/>
    </xf>
    <xf numFmtId="165" fontId="5" fillId="2" borderId="0" xfId="10" applyNumberFormat="1" applyFont="1" applyFill="1" applyAlignment="1">
      <alignment horizontal="right" vertical="center"/>
    </xf>
    <xf numFmtId="165" fontId="16" fillId="2" borderId="0" xfId="2" applyNumberFormat="1" applyFont="1" applyFill="1" applyAlignment="1">
      <alignment horizontal="right" vertical="center"/>
    </xf>
    <xf numFmtId="9" fontId="16" fillId="2" borderId="0" xfId="12" applyNumberFormat="1" applyFont="1" applyFill="1" applyBorder="1" applyAlignment="1">
      <alignment horizontal="right" vertical="center"/>
    </xf>
    <xf numFmtId="9" fontId="5" fillId="2" borderId="0" xfId="12" applyNumberFormat="1" applyFont="1" applyFill="1" applyBorder="1" applyAlignment="1">
      <alignment horizontal="right" vertical="center"/>
    </xf>
    <xf numFmtId="3" fontId="16" fillId="2" borderId="0" xfId="1" applyNumberFormat="1" applyFont="1" applyFill="1" applyBorder="1" applyAlignment="1">
      <alignment horizontal="right" vertical="center"/>
    </xf>
    <xf numFmtId="169" fontId="5" fillId="2" borderId="0" xfId="12" applyNumberFormat="1" applyFont="1" applyFill="1" applyBorder="1" applyAlignment="1">
      <alignment horizontal="right" vertical="center"/>
    </xf>
    <xf numFmtId="169" fontId="16" fillId="2" borderId="0" xfId="1" applyNumberFormat="1" applyFont="1" applyFill="1" applyBorder="1" applyAlignment="1">
      <alignment horizontal="right" vertical="center"/>
    </xf>
    <xf numFmtId="3" fontId="16" fillId="2" borderId="0" xfId="6" applyNumberFormat="1" applyFont="1" applyFill="1" applyAlignment="1">
      <alignment horizontal="right" vertical="center"/>
    </xf>
    <xf numFmtId="9" fontId="16" fillId="2" borderId="0" xfId="10" applyFont="1" applyFill="1" applyBorder="1" applyAlignment="1">
      <alignment horizontal="right" vertical="center"/>
    </xf>
    <xf numFmtId="169" fontId="16" fillId="2" borderId="0" xfId="12" applyNumberFormat="1" applyFont="1" applyFill="1" applyBorder="1" applyAlignment="1">
      <alignment horizontal="right" vertical="center"/>
    </xf>
    <xf numFmtId="10" fontId="5" fillId="2" borderId="0" xfId="12" applyNumberFormat="1" applyFont="1" applyFill="1" applyBorder="1" applyAlignment="1">
      <alignment horizontal="right" vertical="center"/>
    </xf>
    <xf numFmtId="168" fontId="16" fillId="2" borderId="0" xfId="12" applyNumberFormat="1" applyFont="1" applyFill="1" applyBorder="1" applyAlignment="1">
      <alignment vertical="center"/>
    </xf>
    <xf numFmtId="168" fontId="5" fillId="2" borderId="0" xfId="12" applyNumberFormat="1" applyFont="1" applyFill="1" applyBorder="1" applyAlignment="1">
      <alignment vertical="center"/>
    </xf>
    <xf numFmtId="169" fontId="5" fillId="2" borderId="0" xfId="12" applyNumberFormat="1" applyFont="1" applyFill="1" applyBorder="1" applyAlignment="1">
      <alignment vertical="center"/>
    </xf>
    <xf numFmtId="0" fontId="21" fillId="2" borderId="0" xfId="6" applyFont="1" applyFill="1" applyAlignment="1">
      <alignment horizontal="left" vertical="center" indent="1"/>
    </xf>
    <xf numFmtId="0" fontId="9" fillId="2" borderId="0" xfId="8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5" fillId="2" borderId="0" xfId="6" applyFont="1" applyFill="1" applyAlignment="1">
      <alignment horizontal="left" vertical="top" wrapText="1"/>
    </xf>
    <xf numFmtId="3" fontId="5" fillId="2" borderId="0" xfId="2" applyNumberFormat="1" applyFont="1" applyFill="1" applyAlignment="1">
      <alignment horizontal="left" vertical="top"/>
    </xf>
    <xf numFmtId="0" fontId="5" fillId="2" borderId="0" xfId="6" applyFont="1" applyFill="1" applyAlignment="1">
      <alignment horizontal="left" vertical="center" wrapText="1"/>
    </xf>
    <xf numFmtId="0" fontId="16" fillId="2" borderId="0" xfId="6" applyFont="1" applyFill="1" applyAlignment="1">
      <alignment horizontal="left" vertical="center" indent="1"/>
    </xf>
    <xf numFmtId="166" fontId="16" fillId="2" borderId="0" xfId="2" applyNumberFormat="1" applyFont="1" applyFill="1" applyAlignment="1">
      <alignment horizontal="center" vertical="center"/>
    </xf>
  </cellXfs>
  <cellStyles count="13">
    <cellStyle name="C01_Page_head" xfId="9"/>
    <cellStyle name="C01_Page_head_FINAL FOI_2004_2008_p43-68_V2" xfId="5"/>
    <cellStyle name="Normal 2 2 2" xfId="8"/>
    <cellStyle name="Гиперссылка" xfId="4" builtinId="8"/>
    <cellStyle name="Обычный" xfId="0" builtinId="0"/>
    <cellStyle name="Обычный 15" xfId="2"/>
    <cellStyle name="Обычный 2 10" xfId="6"/>
    <cellStyle name="Обычный 3" xfId="3"/>
    <cellStyle name="Обычный 8" xfId="11"/>
    <cellStyle name="Процентный" xfId="10" builtinId="5"/>
    <cellStyle name="Процентный 24 2" xfId="7"/>
    <cellStyle name="Финансовый" xfId="1" builtinId="3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Сотрудники!$B$8</c:f>
              <c:strCache>
                <c:ptCount val="1"/>
                <c:pt idx="0">
                  <c:v>Средняя численность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Сотрудники!$G$8:$M$8</c:f>
              <c:numCache>
                <c:formatCode>#,##0</c:formatCode>
                <c:ptCount val="7"/>
                <c:pt idx="0">
                  <c:v>10862</c:v>
                </c:pt>
                <c:pt idx="1">
                  <c:v>11553</c:v>
                </c:pt>
                <c:pt idx="2">
                  <c:v>12140</c:v>
                </c:pt>
                <c:pt idx="3">
                  <c:v>11611</c:v>
                </c:pt>
                <c:pt idx="4">
                  <c:v>12065</c:v>
                </c:pt>
                <c:pt idx="5">
                  <c:v>13392</c:v>
                </c:pt>
                <c:pt idx="6">
                  <c:v>14694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68200"/>
        <c:axId val="586968592"/>
      </c:barChart>
      <c:lineChart>
        <c:grouping val="standard"/>
        <c:varyColors val="0"/>
        <c:ser>
          <c:idx val="1"/>
          <c:order val="1"/>
          <c:tx>
            <c:v>Коэффициент добровольной текучести кадров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Сотрудники!$G$16:$M$16</c:f>
              <c:numCache>
                <c:formatCode>0.0%</c:formatCode>
                <c:ptCount val="7"/>
                <c:pt idx="0">
                  <c:v>5.5E-2</c:v>
                </c:pt>
                <c:pt idx="1">
                  <c:v>5.3999999999999999E-2</c:v>
                </c:pt>
                <c:pt idx="2">
                  <c:v>5.8000000000000003E-2</c:v>
                </c:pt>
                <c:pt idx="3">
                  <c:v>5.8000000000000003E-2</c:v>
                </c:pt>
                <c:pt idx="4">
                  <c:v>6.5000000000000002E-2</c:v>
                </c:pt>
                <c:pt idx="5">
                  <c:v>8.2000000000000003E-2</c:v>
                </c:pt>
                <c:pt idx="6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792944"/>
        <c:axId val="532796080"/>
      </c:lineChart>
      <c:catAx>
        <c:axId val="58696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968592"/>
        <c:crosses val="autoZero"/>
        <c:auto val="1"/>
        <c:lblAlgn val="ctr"/>
        <c:lblOffset val="100"/>
        <c:noMultiLvlLbl val="0"/>
      </c:catAx>
      <c:valAx>
        <c:axId val="5869685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6968200"/>
        <c:crosses val="autoZero"/>
        <c:crossBetween val="between"/>
      </c:valAx>
      <c:valAx>
        <c:axId val="532796080"/>
        <c:scaling>
          <c:orientation val="minMax"/>
          <c:max val="0.2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32792944"/>
        <c:crosses val="max"/>
        <c:crossBetween val="between"/>
      </c:valAx>
      <c:catAx>
        <c:axId val="53279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27960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Сотрудники!$B$23</c:f>
              <c:strCache>
                <c:ptCount val="1"/>
                <c:pt idx="0">
                  <c:v>Доля женщин в общей численности персонала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Сотрудники!$G$23:$M$23</c:f>
              <c:numCache>
                <c:formatCode>0%</c:formatCode>
                <c:ptCount val="7"/>
                <c:pt idx="0">
                  <c:v>0.21</c:v>
                </c:pt>
                <c:pt idx="1">
                  <c:v>0.22</c:v>
                </c:pt>
                <c:pt idx="2">
                  <c:v>0.2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8-4803-9F07-61A7FA15A935}"/>
            </c:ext>
          </c:extLst>
        </c:ser>
        <c:ser>
          <c:idx val="1"/>
          <c:order val="1"/>
          <c:tx>
            <c:strRef>
              <c:f>Сотрудники!$B$25</c:f>
              <c:strCache>
                <c:ptCount val="1"/>
                <c:pt idx="0">
                  <c:v>Доля женщин-руководителей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4978531070510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78-4803-9F07-61A7FA15A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Сотрудники!$G$24:$M$24</c:f>
              <c:numCache>
                <c:formatCode>0%</c:formatCode>
                <c:ptCount val="7"/>
                <c:pt idx="0">
                  <c:v>0.22</c:v>
                </c:pt>
                <c:pt idx="1">
                  <c:v>0.27</c:v>
                </c:pt>
                <c:pt idx="2">
                  <c:v>0.22</c:v>
                </c:pt>
                <c:pt idx="3">
                  <c:v>0.3</c:v>
                </c:pt>
                <c:pt idx="4">
                  <c:v>0.33</c:v>
                </c:pt>
                <c:pt idx="5">
                  <c:v>0.33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78-4803-9F07-61A7FA15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583674304"/>
        <c:axId val="583673128"/>
      </c:barChart>
      <c:catAx>
        <c:axId val="58367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673128"/>
        <c:crosses val="autoZero"/>
        <c:auto val="1"/>
        <c:lblAlgn val="ctr"/>
        <c:lblOffset val="100"/>
        <c:noMultiLvlLbl val="0"/>
      </c:catAx>
      <c:valAx>
        <c:axId val="5836731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8367430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077401520387E-2"/>
          <c:y val="0.17442044746794994"/>
          <c:w val="0.93918451969592265"/>
          <c:h val="0.62772409870629609"/>
        </c:manualLayout>
      </c:layout>
      <c:barChart>
        <c:barDir val="col"/>
        <c:grouping val="clustered"/>
        <c:varyColors val="0"/>
        <c:ser>
          <c:idx val="1"/>
          <c:order val="0"/>
          <c:tx>
            <c:v>Сотрудники Полиметалла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8.24978531070520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0D-44FF-81BC-D3C8FBA75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ОТиПБ!$G$11:$M$11</c:f>
              <c:numCache>
                <c:formatCode>#,##0.00</c:formatCode>
                <c:ptCount val="7"/>
                <c:pt idx="0">
                  <c:v>0.19</c:v>
                </c:pt>
                <c:pt idx="1">
                  <c:v>0.15</c:v>
                </c:pt>
                <c:pt idx="2">
                  <c:v>0.09</c:v>
                </c:pt>
                <c:pt idx="3">
                  <c:v>0.19</c:v>
                </c:pt>
                <c:pt idx="4">
                  <c:v>0.12</c:v>
                </c:pt>
                <c:pt idx="5">
                  <c:v>0.12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D-44FF-81BC-D3C8FBA75B99}"/>
            </c:ext>
          </c:extLst>
        </c:ser>
        <c:ser>
          <c:idx val="2"/>
          <c:order val="1"/>
          <c:tx>
            <c:v>Подрядчики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24978531070510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0D-44FF-81BC-D3C8FBA75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ОТиПБ!$G$21:$M$21</c:f>
              <c:numCache>
                <c:formatCode>#\ ##0.00_ ;\-#\ ##0.00\ </c:formatCode>
                <c:ptCount val="7"/>
                <c:pt idx="0">
                  <c:v>0.37</c:v>
                </c:pt>
                <c:pt idx="1">
                  <c:v>0.28000000000000003</c:v>
                </c:pt>
                <c:pt idx="2">
                  <c:v>0.27</c:v>
                </c:pt>
                <c:pt idx="3">
                  <c:v>0.2</c:v>
                </c:pt>
                <c:pt idx="4">
                  <c:v>0.24</c:v>
                </c:pt>
                <c:pt idx="5">
                  <c:v>0.09</c:v>
                </c:pt>
                <c:pt idx="6" formatCode="#,##0.0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0D-44FF-81BC-D3C8FBA7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583673912"/>
        <c:axId val="583675088"/>
        <c:extLst/>
      </c:barChart>
      <c:catAx>
        <c:axId val="58367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675088"/>
        <c:crosses val="autoZero"/>
        <c:auto val="1"/>
        <c:lblAlgn val="ctr"/>
        <c:lblOffset val="100"/>
        <c:noMultiLvlLbl val="0"/>
      </c:catAx>
      <c:valAx>
        <c:axId val="583675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58367391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827638302249639E-2"/>
          <c:y val="0.16708333333333336"/>
          <c:w val="0.94055656838217916"/>
          <c:h val="0.60640383493729955"/>
        </c:manualLayout>
      </c:layout>
      <c:barChart>
        <c:barDir val="col"/>
        <c:grouping val="clustered"/>
        <c:varyColors val="0"/>
        <c:ser>
          <c:idx val="0"/>
          <c:order val="0"/>
          <c:tx>
            <c:v>Сотрудники Полиметалла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ОТиПБ!$G$8:$M$8</c:f>
              <c:numCache>
                <c:formatCode>#,##0</c:formatCode>
                <c:ptCount val="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E-4775-9B4A-66D807D712D6}"/>
            </c:ext>
          </c:extLst>
        </c:ser>
        <c:ser>
          <c:idx val="1"/>
          <c:order val="1"/>
          <c:tx>
            <c:v>Подрядчики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ОТиПБ!$G$18:$M$18</c:f>
              <c:numCache>
                <c:formatCode>#,##0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E-4775-9B4A-66D807D7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583672344"/>
        <c:axId val="583672736"/>
      </c:barChart>
      <c:catAx>
        <c:axId val="58367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3672736"/>
        <c:crosses val="autoZero"/>
        <c:auto val="1"/>
        <c:lblAlgn val="ctr"/>
        <c:lblOffset val="100"/>
        <c:noMultiLvlLbl val="0"/>
      </c:catAx>
      <c:valAx>
        <c:axId val="5836727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8367234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661392007137579E-2"/>
          <c:y val="1.3468013468013467E-2"/>
          <c:w val="0.92344512101439435"/>
          <c:h val="0.74759988334791483"/>
        </c:manualLayout>
      </c:layout>
      <c:barChart>
        <c:barDir val="col"/>
        <c:grouping val="clustered"/>
        <c:varyColors val="0"/>
        <c:ser>
          <c:idx val="0"/>
          <c:order val="0"/>
          <c:tx>
            <c:v>Общие инвестиции в охрану окружающей среды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'Окружающая среда'!$G$121:$M$121</c:f>
              <c:numCache>
                <c:formatCode>#\ ##0_ ;\-#\ ##0\ </c:formatCode>
                <c:ptCount val="7"/>
                <c:pt idx="0">
                  <c:v>14371</c:v>
                </c:pt>
                <c:pt idx="1">
                  <c:v>24758</c:v>
                </c:pt>
                <c:pt idx="2">
                  <c:v>19945.402255886831</c:v>
                </c:pt>
                <c:pt idx="3">
                  <c:v>35021.267307460388</c:v>
                </c:pt>
                <c:pt idx="4">
                  <c:v>27853.037273017559</c:v>
                </c:pt>
                <c:pt idx="5">
                  <c:v>46102</c:v>
                </c:pt>
                <c:pt idx="6">
                  <c:v>46649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852912"/>
        <c:axId val="589853696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среда'!$B$127</c:f>
              <c:strCache>
                <c:ptCount val="1"/>
                <c:pt idx="0">
                  <c:v>Доля инвестиций в окружающую среду в выручке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124889343295458E-2"/>
                  <c:y val="-4.444973330160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A2-4F1E-BED9-C3ACD47C9D28}"/>
                </c:ext>
              </c:extLst>
            </c:dLbl>
            <c:dLbl>
              <c:idx val="1"/>
              <c:layout>
                <c:manualLayout>
                  <c:x val="-5.5124889343295458E-2"/>
                  <c:y val="4.4449733301600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A2-4F1E-BED9-C3ACD47C9D28}"/>
                </c:ext>
              </c:extLst>
            </c:dLbl>
            <c:dLbl>
              <c:idx val="2"/>
              <c:layout>
                <c:manualLayout>
                  <c:x val="-6.0637378277625005E-2"/>
                  <c:y val="-5.33396799619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A2-4F1E-BED9-C3ACD47C9D28}"/>
                </c:ext>
              </c:extLst>
            </c:dLbl>
            <c:dLbl>
              <c:idx val="3"/>
              <c:layout>
                <c:manualLayout>
                  <c:x val="-5.7881133810460228E-2"/>
                  <c:y val="-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A2-4F1E-BED9-C3ACD47C9D28}"/>
                </c:ext>
              </c:extLst>
            </c:dLbl>
            <c:dLbl>
              <c:idx val="4"/>
              <c:layout>
                <c:manualLayout>
                  <c:x val="-5.2368644876130785E-2"/>
                  <c:y val="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A2-4F1E-BED9-C3ACD47C9D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'Окружающая среда'!$G$127:$M$127</c:f>
              <c:numCache>
                <c:formatCode>0.00%</c:formatCode>
                <c:ptCount val="7"/>
                <c:pt idx="0">
                  <c:v>9.1000000000000004E-3</c:v>
                </c:pt>
                <c:pt idx="1">
                  <c:v>1.3599999999999999E-2</c:v>
                </c:pt>
                <c:pt idx="2">
                  <c:v>1.06E-2</c:v>
                </c:pt>
                <c:pt idx="3">
                  <c:v>1.5599999999999999E-2</c:v>
                </c:pt>
                <c:pt idx="4">
                  <c:v>9.7000000000000003E-3</c:v>
                </c:pt>
                <c:pt idx="5">
                  <c:v>1.6E-2</c:v>
                </c:pt>
                <c:pt idx="6">
                  <c:v>1.6650000000000002E-2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54480"/>
        <c:axId val="589857224"/>
      </c:lineChart>
      <c:catAx>
        <c:axId val="5898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3696"/>
        <c:crosses val="autoZero"/>
        <c:auto val="1"/>
        <c:lblAlgn val="ctr"/>
        <c:lblOffset val="100"/>
        <c:noMultiLvlLbl val="0"/>
      </c:catAx>
      <c:valAx>
        <c:axId val="589853696"/>
        <c:scaling>
          <c:orientation val="minMax"/>
          <c:min val="-3000"/>
        </c:scaling>
        <c:delete val="0"/>
        <c:axPos val="l"/>
        <c:numFmt formatCode="#\ ##0_ ;\-#\ ##0\ 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2912"/>
        <c:crosses val="autoZero"/>
        <c:crossBetween val="between"/>
      </c:valAx>
      <c:valAx>
        <c:axId val="589857224"/>
        <c:scaling>
          <c:orientation val="minMax"/>
          <c:max val="3.0000000000000006E-2"/>
          <c:min val="5.000000000000001E-3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4480"/>
        <c:crosses val="max"/>
        <c:crossBetween val="between"/>
      </c:valAx>
      <c:catAx>
        <c:axId val="58985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857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8264654418197724E-2"/>
          <c:y val="9.7638888888888886E-2"/>
          <c:w val="0.91349890638670161"/>
          <c:h val="0.68905839895013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'Изменение климата'!$B$43</c:f>
              <c:strCache>
                <c:ptCount val="1"/>
                <c:pt idx="0">
                  <c:v>Общее энергопотребление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'[44]Climate Change'!$F$4:$L$4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'Изменение климата'!$G$43:$M$43</c:f>
              <c:numCache>
                <c:formatCode>#,##0</c:formatCode>
                <c:ptCount val="7"/>
                <c:pt idx="0">
                  <c:v>7044192</c:v>
                </c:pt>
                <c:pt idx="1">
                  <c:v>7747050</c:v>
                </c:pt>
                <c:pt idx="2">
                  <c:v>8875086</c:v>
                </c:pt>
                <c:pt idx="3">
                  <c:v>9083956</c:v>
                </c:pt>
                <c:pt idx="4">
                  <c:v>9210433</c:v>
                </c:pt>
                <c:pt idx="5">
                  <c:v>9953476</c:v>
                </c:pt>
                <c:pt idx="6">
                  <c:v>10756881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D-40B4-B1E7-3BE9674A9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89857616"/>
        <c:axId val="589856832"/>
      </c:barChart>
      <c:lineChart>
        <c:grouping val="standard"/>
        <c:varyColors val="0"/>
        <c:ser>
          <c:idx val="1"/>
          <c:order val="1"/>
          <c:tx>
            <c:v>ГДж на тыс. унц. золотого эквивалента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'Изменение климата'!$G$4:$M$4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'Изменение климата'!$G$44:$M$44</c:f>
              <c:numCache>
                <c:formatCode>_-* #\ ##0_-;\-* #\ ##0_-;_-* "-"??_-;_-@_-</c:formatCode>
                <c:ptCount val="7"/>
                <c:pt idx="0">
                  <c:v>5611</c:v>
                </c:pt>
                <c:pt idx="1">
                  <c:v>5493</c:v>
                </c:pt>
                <c:pt idx="2">
                  <c:v>5792</c:v>
                </c:pt>
                <c:pt idx="3">
                  <c:v>5627</c:v>
                </c:pt>
                <c:pt idx="4">
                  <c:v>5702</c:v>
                </c:pt>
                <c:pt idx="5" formatCode="#,##0">
                  <c:v>5934</c:v>
                </c:pt>
                <c:pt idx="6" formatCode="#,##0">
                  <c:v>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0B4-B1E7-3BE9674A98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9858008"/>
        <c:axId val="589854872"/>
      </c:lineChart>
      <c:catAx>
        <c:axId val="58985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6832"/>
        <c:crosses val="autoZero"/>
        <c:auto val="1"/>
        <c:lblAlgn val="ctr"/>
        <c:lblOffset val="100"/>
        <c:noMultiLvlLbl val="0"/>
      </c:catAx>
      <c:valAx>
        <c:axId val="5898568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7616"/>
        <c:crosses val="autoZero"/>
        <c:crossBetween val="between"/>
      </c:valAx>
      <c:valAx>
        <c:axId val="589854872"/>
        <c:scaling>
          <c:orientation val="minMax"/>
          <c:max val="6500"/>
          <c:min val="4800"/>
        </c:scaling>
        <c:delete val="0"/>
        <c:axPos val="r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8008"/>
        <c:crosses val="max"/>
        <c:crossBetween val="between"/>
      </c:valAx>
      <c:catAx>
        <c:axId val="589858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9854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Потребление свежей воды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[45]Environment!$G$4:$M$4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'Окружающая среда'!$G$9:$M$9</c:f>
              <c:numCache>
                <c:formatCode>#,##0</c:formatCode>
                <c:ptCount val="7"/>
                <c:pt idx="0">
                  <c:v>14779</c:v>
                </c:pt>
                <c:pt idx="1">
                  <c:v>5623</c:v>
                </c:pt>
                <c:pt idx="2">
                  <c:v>6606.43</c:v>
                </c:pt>
                <c:pt idx="3" formatCode="_-* #\ ##0_-;\-* #\ ##0_-;_-* &quot;-&quot;??_-;_-@_-">
                  <c:v>4918.53</c:v>
                </c:pt>
                <c:pt idx="4" formatCode="_-* #\ ##0_-;\-* #\ ##0_-;_-* &quot;-&quot;??_-;_-@_-">
                  <c:v>3483.569</c:v>
                </c:pt>
                <c:pt idx="5">
                  <c:v>3480.1636879999992</c:v>
                </c:pt>
                <c:pt idx="6">
                  <c:v>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9-43DE-A4FD-5823B31C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859576"/>
        <c:axId val="589855656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среда'!$B$17</c:f>
              <c:strCache>
                <c:ptCount val="1"/>
                <c:pt idx="0">
                  <c:v>Доля повторно используемой и оборотной воды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'Окружающая среда'!$G$17:$M$17</c:f>
              <c:numCache>
                <c:formatCode>0%</c:formatCode>
                <c:ptCount val="7"/>
                <c:pt idx="0">
                  <c:v>0.84</c:v>
                </c:pt>
                <c:pt idx="1">
                  <c:v>0.83</c:v>
                </c:pt>
                <c:pt idx="2">
                  <c:v>0.83</c:v>
                </c:pt>
                <c:pt idx="3">
                  <c:v>0.86776037503396708</c:v>
                </c:pt>
                <c:pt idx="4">
                  <c:v>0.89472378296902333</c:v>
                </c:pt>
                <c:pt idx="5">
                  <c:v>0.9</c:v>
                </c:pt>
                <c:pt idx="6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9-43DE-A4FD-5823B31C4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59184"/>
        <c:axId val="589859968"/>
      </c:lineChart>
      <c:catAx>
        <c:axId val="58985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5656"/>
        <c:crosses val="autoZero"/>
        <c:auto val="1"/>
        <c:lblAlgn val="ctr"/>
        <c:lblOffset val="100"/>
        <c:noMultiLvlLbl val="0"/>
      </c:catAx>
      <c:valAx>
        <c:axId val="589855656"/>
        <c:scaling>
          <c:orientation val="minMax"/>
          <c:max val="3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9576"/>
        <c:crosses val="autoZero"/>
        <c:crossBetween val="between"/>
      </c:valAx>
      <c:valAx>
        <c:axId val="589859968"/>
        <c:scaling>
          <c:orientation val="minMax"/>
          <c:max val="1"/>
          <c:min val="0.75000000000000011"/>
        </c:scaling>
        <c:delete val="0"/>
        <c:axPos val="r"/>
        <c:numFmt formatCode="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9184"/>
        <c:crosses val="max"/>
        <c:crossBetween val="between"/>
      </c:valAx>
      <c:catAx>
        <c:axId val="58985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85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Объем инвестиций в социальную сферу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[45]Communities!$G$4:$M$4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'Местные сообщества'!$G$7:$M$7</c:f>
              <c:numCache>
                <c:formatCode>#,##0</c:formatCode>
                <c:ptCount val="7"/>
                <c:pt idx="0">
                  <c:v>5023</c:v>
                </c:pt>
                <c:pt idx="1">
                  <c:v>11772</c:v>
                </c:pt>
                <c:pt idx="2">
                  <c:v>10092.128999999999</c:v>
                </c:pt>
                <c:pt idx="3">
                  <c:v>15148.372800000001</c:v>
                </c:pt>
                <c:pt idx="4">
                  <c:v>17897.475539330153</c:v>
                </c:pt>
                <c:pt idx="5">
                  <c:v>19965.92652832971</c:v>
                </c:pt>
                <c:pt idx="6">
                  <c:v>23226.004999999997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C-4270-8580-471CF1842E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89856440"/>
        <c:axId val="589854088"/>
      </c:barChart>
      <c:lineChart>
        <c:grouping val="standard"/>
        <c:varyColors val="0"/>
        <c:ser>
          <c:idx val="1"/>
          <c:order val="1"/>
          <c:tx>
            <c:strRef>
              <c:f>'Местные сообщества'!$B$15</c:f>
              <c:strCache>
                <c:ptCount val="1"/>
                <c:pt idx="0">
                  <c:v>Доля инвестиций в социальную сферу в выручке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'Местные сообщества'!$G$4:$M$4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'Местные сообщества'!$G$15:$M$15</c:f>
              <c:numCache>
                <c:formatCode>0.00%</c:formatCode>
                <c:ptCount val="7"/>
                <c:pt idx="0">
                  <c:v>3.2000000000000002E-3</c:v>
                </c:pt>
                <c:pt idx="1">
                  <c:v>6.4999999999999997E-3</c:v>
                </c:pt>
                <c:pt idx="2">
                  <c:v>5.4000000000000003E-3</c:v>
                </c:pt>
                <c:pt idx="3">
                  <c:v>6.7000000000000002E-3</c:v>
                </c:pt>
                <c:pt idx="4">
                  <c:v>6.1999999999999998E-3</c:v>
                </c:pt>
                <c:pt idx="5">
                  <c:v>6.8999999999999999E-3</c:v>
                </c:pt>
                <c:pt idx="6">
                  <c:v>8.3000000000000001E-3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C-4270-8580-471CF1842E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9858400"/>
        <c:axId val="589856048"/>
      </c:lineChart>
      <c:valAx>
        <c:axId val="589854088"/>
        <c:scaling>
          <c:orientation val="minMax"/>
          <c:max val="3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6440"/>
        <c:crosses val="autoZero"/>
        <c:crossBetween val="between"/>
      </c:valAx>
      <c:catAx>
        <c:axId val="58985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4088"/>
        <c:crosses val="autoZero"/>
        <c:auto val="1"/>
        <c:lblAlgn val="ctr"/>
        <c:lblOffset val="100"/>
        <c:noMultiLvlLbl val="0"/>
      </c:catAx>
      <c:valAx>
        <c:axId val="58985604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858400"/>
        <c:crosses val="max"/>
        <c:crossBetween val="between"/>
      </c:valAx>
      <c:catAx>
        <c:axId val="5898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85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3</xdr:col>
      <xdr:colOff>261937</xdr:colOff>
      <xdr:row>48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B7D9FA-AA15-43C8-8840-8FAB93C40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321469</xdr:colOff>
      <xdr:row>48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723D04-2497-4D14-AEBD-4CE0FA4D2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12</xdr:col>
      <xdr:colOff>321469</xdr:colOff>
      <xdr:row>70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13C20F-51A3-4808-859B-250885E5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261937</xdr:colOff>
      <xdr:row>70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94566D-0BDD-4EF0-A202-BE01716E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21</xdr:col>
      <xdr:colOff>321469</xdr:colOff>
      <xdr:row>23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9DFDCA7-ECA9-4D0C-9280-879502E7C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4</xdr:row>
      <xdr:rowOff>66675</xdr:rowOff>
    </xdr:from>
    <xdr:to>
      <xdr:col>3</xdr:col>
      <xdr:colOff>285751</xdr:colOff>
      <xdr:row>22</xdr:row>
      <xdr:rowOff>117021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571500</xdr:colOff>
      <xdr:row>4</xdr:row>
      <xdr:rowOff>28575</xdr:rowOff>
    </xdr:from>
    <xdr:to>
      <xdr:col>12</xdr:col>
      <xdr:colOff>228600</xdr:colOff>
      <xdr:row>22</xdr:row>
      <xdr:rowOff>119856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475A7709-8E7D-4DE9-B859-BB7817745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600075</xdr:colOff>
      <xdr:row>28</xdr:row>
      <xdr:rowOff>257174</xdr:rowOff>
    </xdr:from>
    <xdr:to>
      <xdr:col>21</xdr:col>
      <xdr:colOff>295275</xdr:colOff>
      <xdr:row>48</xdr:row>
      <xdr:rowOff>33866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2;&#1086;&#1080;%20&#1076;&#1086;&#1082;&#1091;&#1084;&#1077;&#1085;&#1090;&#1099;\&#1054;&#1058;&#1080;&#1047;\2004\IV%20&#1082;&#1074;&#1072;&#1088;&#1090;&#1072;&#1083;\&#1054;&#1090;&#1095;&#1077;&#1090;%20&#1074;&#1090;&#1086;&#1088;&#1086;&#1077;%20&#1087;&#1086;&#1083;&#1091;&#1075;&#1086;&#1076;&#1080;&#1077;\&#1040;&#1085;&#1072;&#1083;&#1080;&#1079;%20&#1058;&#1056;%20&#1054;&#1043;&#1043;&#1050;%202%20&#1087;.&#1075;.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Old%20Ver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Consolidated%20TB%20@%2031%2012%20201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almanov\LOCALS~1\Temp\Rar$DI11.97031\&#1041;&#1102;&#1076;&#1078;&#1077;&#1090;%20&#1057;&#1052;%20&#1053;&#1072;%20&#1087;&#1086;&#1076;&#1087;&#1080;&#1089;&#1100;\&#1057;&#1052;%20&#1087;&#1086;&#1076;&#1087;&#1080;&#1089;&#1100;%20171209%20(2)%20&#1087;&#1086;&#1089;&#1083;&#1077;&#1076;&#108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fs01.polymetal.ru\PolyStorage\Users\victoriakhachatryan\Downloads\Worksheet%20in%20DT%20Substantive%20Analytical%20Procedures%20Templat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57;&#1059;&#1069;&#1050;\&#1056;&#1072;&#1073;&#1086;&#1095;&#1080;&#1077;%20&#1084;&#1072;&#1090;&#1077;&#1088;&#1080;&#1072;&#1083;&#1099;\&#1052;&#1072;&#1090;&#1077;&#1088;&#1080;&#1072;&#1083;&#1099;%20&#1086;&#1090;%20&#1057;&#1059;&#1069;&#1050;\&#1044;&#1086;&#1082;&#1091;&#1084;&#1077;&#1085;&#1090;&#1099;%20&#1087;&#1086;%20&#1073;&#1102;&#1076;&#1078;&#1077;&#1090;&#1080;&#1088;&#1086;&#1074;&#1072;&#1085;&#1080;&#1102;\&#1041;&#1102;&#1076;&#1078;&#1077;&#1090;&#1085;&#1099;&#1077;%20&#1092;&#1086;&#1088;&#1084;&#1099;%20&#1057;&#1059;&#1069;&#1050;\&#1092;&#1086;&#1088;&#1084;&#1099;%20&#1050;&#1041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udakov.ZSU\LOCALS~1\Temp\Rar$DI00.985\&#1041;&#1102;&#1076;&#1078;&#1077;&#1090;%202009%20&#1074;&#1099;&#1075;&#1088;&#1091;&#1079;&#1082;&#1072;%201&#1057;%20(7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Polymetal_ESG_Datapack_eng_DRAFT_&#1089;%20&#1087;&#1086;&#1084;&#1077;&#1090;&#1082;&#1072;&#1084;&#1080;%20&#1080;&#1079;&#1084;&#1077;&#1085;&#1077;&#1085;&#1080;&#1081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21_Polymetal_ESG_Datapack_eng_MV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Tax%20Rollforward%20%20testing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me\rudnev\Local%20Settings\Temporary%20Internet%20Files\Content.IE5\QWMTGMZY\home\ciganov\&#1052;&#1086;&#1080;%20&#1076;&#1086;&#1082;&#1091;&#1084;&#1077;&#1085;&#1090;&#1099;\&#1055;&#1083;&#1072;&#1085;%20&#1075;&#1086;&#1088;&#1085;&#1099;&#1093;%20&#1088;&#1072;&#1073;&#1086;&#1090;\&#1055;&#1055;&#1043;&#1056;%202007\&#1055;&#1086;&#1103;&#1089;.&#1079;&#1072;&#1087;&#1080;&#1089;&#1082;&#1072;\&#1057;&#1074;&#1086;&#1076;&#1085;&#1099;&#1077;%20&#1090;&#1072;&#1073;.%20&#1087;.1-&#1087;.15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0%20Consolidated%20TB%20@%2031%2012%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%20my\&#1048;3\&#1052;&#1040;&#1070;\&#1056;&#1072;&#1073;&#1086;&#1095;&#1080;&#1077;%20&#1090;&#1072;&#1073;&#1083;&#1080;&#1094;&#1099;%20&#1076;&#1083;&#1103;%20&#1086;&#1090;&#1095;&#1077;&#1090;&#1085;&#1086;&#1089;&#1090;&#1080;%20&#1087;&#1086;%20&#1052;&#1057;&#1060;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60%20Accounts%20Receivables%20TD%20Polymetall%20@30%2006%202008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7%20Adjustments%20SPb%20proposed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4;&#1090;&#1095;&#1077;&#1090;&#1085;&#1086;&#1089;&#1090;&#1100;\2002%20&#1075;&#1086;&#1076;\&#1046;&#1091;&#1088;&#1058;&#1077;&#1093;%20I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9;\&#1054;&#1073;&#1097;&#1072;&#1103;%20&#1087;&#1072;&#1087;&#1082;&#1072;\&#1041;&#1102;&#1076;&#1078;&#1077;&#1090;&#1085;&#1099;&#1081;%20&#1087;&#1088;&#1086;&#1094;&#1077;&#1089;&#1089;\&#1056;&#1072;&#1073;&#1086;&#1090;&#1072;%20&#1085;&#1072;&#1076;%20&#1073;&#1102;&#1076;&#1078;&#1077;&#1090;&#1086;&#1084;%202009%20&#1075;\&#1057;&#1052;\&#1044;&#1091;&#1082;&#1072;&#1090;\KIR-ZAPISKA\&#1055;&#1088;&#1086;&#1077;&#1082;&#1090;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arkach\Local%20Settings\Temporary%20Internet%20Files\OLK70\KIR-ZAPISKA\&#1055;&#1088;&#1086;&#1077;&#1082;&#1090;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4FA075\&#1055;&#1088;&#1086;&#1077;&#1082;&#1090;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ZSRV\EXCH\&#1060;&#1080;&#1085;&#1072;&#1085;&#1089;&#1086;&#1074;&#1086;-&#1072;&#1085;&#1072;&#1083;&#1080;&#1090;&#1080;&#1095;&#1077;&#1089;&#1082;&#1080;&#1081;%20&#1086;&#1090;&#1076;&#1077;&#1083;\&#1054;&#1090;&#1095;&#1077;&#1090;&#1085;&#1086;&#1089;&#1090;&#1100;%20&#1044;&#1077;&#1087;&#1072;&#1088;&#1090;&#1072;&#1084;&#1077;&#1085;&#1090;&#1072;%20&#1057;&#1085;&#1072;&#1073;&#1078;&#1077;&#1085;&#1080;&#1103;\&#1051;&#1080;&#1094;&#1077;&#1074;&#1072;&#1103;&#1050;&#1072;&#1088;&#1090;&#1072;&#1064;&#1058;&#1056;&#1048;&#1055;&#105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Documents%20and%20Settings\larinp\&#1052;&#1086;&#1080;%20&#1076;&#1086;&#1082;&#1091;&#1084;&#1077;&#1085;&#1090;&#1099;\&#1045;&#1078;&#1077;&#1076;&#1085;&#1077;&#1074;&#1085;&#1099;&#1077;%20&#1088;&#1072;&#1087;&#1086;&#1088;&#1090;&#1099;\&#1087;&#1088;&#1086;&#1075;&#1088;&#1072;&#1084;&#1084;&#1072;%20&#1048;&#1083;&#1100;&#1076;&#1072;&#1088;&#1072;\&#1057;&#1087;&#1088;&#1072;&#1074;&#1086;&#1095;&#1085;&#1080;&#108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40;&#1085;&#1076;&#1088;&#1077;&#1081;\&#1055;&#1083;&#1072;&#1090;&#1077;&#1078;&#1080;\&#1056;&#1072;&#1073;&#1086;&#1090;&#10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it\PolyStorage\Home\berezkin\LOCALS~1\Temp\Rar$DI00.472\U1604\Models\Received%20Models\BanksModel-Jun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Documents%20and%20Settings\nigmatylin\&#1052;&#1086;&#1080;%20&#1076;&#1086;&#1082;&#1091;&#1084;&#1077;&#1085;&#1090;&#1099;\&#1041;&#1102;&#1076;&#1078;&#1077;&#1090;&#1099;\&#1054;&#1082;&#1090;&#1103;&#1073;&#1088;&#1100;\&#1041;&#1102;&#1076;&#1078;&#1077;&#1090;%20&#1086;&#1082;&#1090;&#1103;&#1073;&#1088;&#1100;%20&#1056;&#1059;&#105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&#1044;&#1086;&#1082;&#1091;&#1084;&#1077;&#1085;&#1090;&#1099;\&#1054;&#1090;&#1095;&#1105;&#1090;&#1099;%202006&#1075;\1%20&#1082;&#1074;&#1072;&#1088;&#1090;&#1072;&#1083;\&#1054;&#1090;&#1095;&#1077;&#1090;%20&#1087;&#1086;%20&#1101;&#1083;%20%20&#1101;&#1085;&#1077;&#1088;&#1075;&#1080;&#1080;%20&#1079;&#1072;%201%20&#1082;&#1074;&#1072;&#1088;&#1090;&#1072;&#1083;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aleksandrov\Local%20Settings\Temporary%20Internet%20Files\Content.Outlook\X5A48S18\&#1052;&#1054;&#1044;&#1045;&#1051;&#1068;%20&#1040;&#1083;&#1073;&#1072;&#1079;&#1080;&#1085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%20-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41;&#1059;\&#1059;&#1041;&#1080;&#1054;\&#1059;&#1055;&#1056;&#1040;&#1042;&#1051;&#1071;&#1045;&#1052;&#1067;&#1045;%20&#1055;&#1056;&#1045;&#1044;&#1055;&#1056;&#1048;&#1071;&#1058;&#1048;&#1071;%202011\&#1054;&#1058;&#1063;&#1045;&#1058;&#1067;\&#1045;&#1046;&#1045;&#1052;&#1045;&#1057;&#1071;&#1063;&#1053;&#1040;&#1071;%20&#1054;&#1058;&#1063;&#1045;&#1058;&#1053;&#1054;&#1057;&#1058;&#1068;\&#1072;&#1074;&#1075;&#1091;&#1089;&#1090;%202011\&#1044;&#1045;&#1051;&#1054;&#1049;&#1058;%20&#1072;&#1074;&#1075;&#1091;&#1089;&#1090;%202011\Cash%20Cost\&#1082;%20&#1086;&#1090;&#1087;&#1088;&#1072;&#1074;&#1082;&#1077;\&#1060;&#1040;&#1050;&#1058;%20&#1088;&#1072;&#1089;&#1095;&#1077;&#1090;%20&#1072;&#1074;&#1075;&#1091;&#1089;&#1090;%2020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&#1087;&#1088;&#1086;&#1075;&#1088;&#1072;&#1084;&#1084;&#1072;%20&#1048;&#1083;&#1100;&#1076;&#1072;&#1088;&#1072;\&#1057;&#1077;&#1085;&#1090;&#1103;&#1073;&#1088;&#1100;%202002\&#1057;&#1077;&#1085;&#1090;&#1103;&#1073;&#1088;&#1100;%20&#1088;&#1072;&#1073;&#1086;&#1095;&#1080;&#1081;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eremeeva\Local%20Settings\Temporary%20Internet%20Files\OLK5\&#1058;&#1069;&#1054;%20&#1082;&#1086;&#1085;&#1076;.&#1051;&#1091;&#1085;&#1085;&#1086;&#1077;_&#1087;&#1086;&#1089;&#1083;\home\suhanov\&#1052;&#1086;&#1080;%20&#1076;&#1086;&#1082;&#1091;&#1084;&#1077;&#1085;&#1090;&#1099;\&#1087;&#1086;&#1083;&#1080;&#1084;&#1077;&#1090;&#1072;&#1083;&#1083;\2005\&#1058;&#1069;&#1054;%20&#1082;&#1086;&#1085;&#1076;&#1080;&#1094;&#1080;&#1081;%20&#1044;&#1091;&#1082;&#1072;&#1090;\&#1058;&#1069;&#1054;%20&#1082;&#1086;&#1085;&#1076;&#1080;&#1094;&#1080;&#1081;%20&#1044;&#1091;&#1082;&#1072;&#1090;%20(&#1101;&#1082;&#1086;&#1085;&#1086;&#1084;&#1080;&#1082;&#107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1;&#1091;&#1085;&#1072;-&#1079;&#1072;&#1087;&#1080;&#1089;&#1082;&#1072;-&#1072;&#1088;&#1093;&#1080;&#1074;\TOM2\GRAFIC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!!!%20&#1042;&#1085;&#1091;&#1090;&#1088;&#1077;&#1085;&#1085;&#1103;&#1103;%20&#1087;&#1086;&#1095;&#1090;&#1072;\%23%23%23&#1050;&#1088;&#1080;&#1079;&#1080;&#1089;\&#1042;&#1085;&#1091;&#1090;&#1088;&#1077;&#1085;&#1085;&#1103;&#1103;%20&#1087;&#1086;&#1095;&#1090;&#1072;\&#1055;&#1077;&#1083;&#1100;&#1084;&#1077;&#1085;&#1077;&#1074;%20&#1057;&#1077;&#1088;&#1075;&#1077;&#1081;\&#1057;&#1077;&#1085;&#1090;&#1103;&#1073;&#1088;&#1100;&#1089;&#1082;&#1080;&#1077;%20&#1087;&#1083;&#1072;&#1085;&#1099;%2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Docs\&#1054;&#1058;&#1063;&#1045;&#1058;&#1053;&#1054;&#1057;&#1058;&#1068;\reports%20for%20IPO\&#1052;&#1045;&#1057;&#1071;&#1063;&#1053;&#1040;&#1071;%20&#1054;&#1058;&#1063;&#1045;&#1058;&#1053;&#1054;&#1057;&#1058;&#1068;%20&#1044;&#1051;&#1071;%20&#1044;&#1045;&#1051;&#1054;&#1049;&#1058;\&#1052;&#1077;&#1089;&#1103;&#1095;&#1085;&#1072;&#1103;%20&#1086;&#1090;&#1095;&#1077;&#1090;&#1085;&#1086;&#1089;&#1090;&#1100;%20&#1044;&#1077;&#1083;&#1086;&#1081;&#1090;_&#1048;&#1102;&#1083;&#1100;%202011\&#1052;&#1086;&#1076;&#1077;&#1083;&#1080;\&#1052;&#1054;&#1044;&#1045;&#1051;&#1068;%20&#1086;&#1073;&#1097;&#1072;&#1103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PEO\&#1041;&#1070;&#1044;&#1046;&#1045;&#1058;\&#1055;&#1088;&#1086;&#1077;&#1082;&#1090;%20&#1073;&#1102;&#1076;&#1078;&#1077;&#1090;&#1072;%20&#1085;&#1072;%2005-06\&#1048;&#1058;&#1054;&#1043;&#1054;&#1042;&#1040;&#1071;\End\&#1055;&#1041;&#1059;\_&#1041;&#1102;&#1076;&#1078;&#1077;&#1090;&#1099;\&#1056;&#1072;&#1073;&#1086;&#1095;&#1080;&#1077;%20&#1073;&#1102;&#1076;&#1078;&#1077;&#1090;&#1099;%202005\&#1056;&#1040;&#1041;&#1054;&#1063;&#1048;&#1049;%20&#1041;&#1070;&#1044;&#1046;&#1045;&#1058;%202005%20&#1047;&#1057;&#1059;\&#1041;&#1070;&#1044;&#1046;&#1045;&#1058;%20&#1047;&#1057;&#1059;%202005%20(&#1056;&#1040;&#1041;&#1054;&#1063;&#1040;&#1071;%20&#1042;&#1045;&#1056;&#1057;&#1048;&#1071;%2023.12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Polymetal_ESG_Datapack_eng_v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Polymetal_ESG_Datapack_eng_MV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\Desktop\For%20work\Datapacks\2020_Polymetal_ESG_Datapack_eng_NEW_Updated_v1_F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BUDGET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Polymetal_datapac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Apshtein\Hak-doc\&#1043;&#1088;&#1072;&#1092;-&#1088;&#1072;&#1079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\&#1054;&#1089;&#1085;&#1086;&#1074;&#1085;&#1086;&#1081;\Polymetal\9%20months%202006\WINDOWS\TEMP\notesEA312D\Restatement_file_2004%2021.05.2005\Mapping%20Cons%20file%20to%20FS%202003\Mapping%20Cons%20file%20to%20F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Проект2002"/>
      <sheetName val="ИТОГОВАЯ"/>
      <sheetName val="KAR10"/>
      <sheetName val="Контакты"/>
      <sheetName val="Рез-т"/>
      <sheetName val="Лист1"/>
      <sheetName val="E&amp;PM"/>
      <sheetName val="CapX"/>
      <sheetName val="Exploration"/>
      <sheetName val="Maint"/>
      <sheetName val="SiteConstr"/>
      <sheetName val="Processing"/>
      <sheetName val="SiteGen"/>
      <sheetName val="SurfaceMine"/>
      <sheetName val="UGMine"/>
      <sheetName val="СДМ"/>
      <sheetName val="грузовой тр"/>
      <sheetName val="Факт"/>
      <sheetName val="Sheet1"/>
      <sheetName val="Варианты обеспечения"/>
      <sheetName val="Лист_2"/>
      <sheetName val="Варианты исполнитель_проживание"/>
      <sheetName val="Варианты исполнитель_промплощ."/>
      <sheetName val="Варианты размещение топливо"/>
      <sheetName val="Варианты размещение ТМЦ"/>
      <sheetName val="Варианты организация рембазы"/>
      <sheetName val="Варианты размещение оборудован."/>
      <sheetName val="Источник энергии"/>
      <sheetName val="Склады"/>
      <sheetName val="Выработки"/>
      <sheetName val="У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ed Budget"/>
      <sheetName val="Links to Word"/>
      <sheetName val="besc"/>
      <sheetName val="Esc Rates"/>
      <sheetName val="Расчет-выпуск"/>
      <sheetName val="#REF"/>
      <sheetName val="Labor"/>
      <sheetName val="Input"/>
      <sheetName val="Exploration"/>
      <sheetName val="#ССЫЛКА"/>
    </sheetNames>
    <sheetDataSet>
      <sheetData sheetId="0" refreshError="1">
        <row r="1894">
          <cell r="B1894">
            <v>1.59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CF"/>
      <sheetName val="Summary of Misstatements"/>
      <sheetName val="12 разд. все"/>
      <sheetName val="Profit and loss"/>
      <sheetName val="Bal Sheet"/>
      <sheetName val="HideSheet"/>
      <sheetName val="Profit'n'loss st"/>
      <sheetName val="Inf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equity ob"/>
      <sheetName val="Consolid Y2010"/>
      <sheetName val="Consolid Y2009"/>
      <sheetName val="INSERT HERE"/>
      <sheetName val="Mappings"/>
      <sheetName val="MAPPINGS FINAL"/>
      <sheetName val="Update Status"/>
      <sheetName val="Consolid transactions"/>
      <sheetName val="Insurance stock"/>
      <sheetName val="Tickmarks"/>
      <sheetName val="FINAL MAPPING"/>
      <sheetName val="Reconciliation with base"/>
      <sheetName val="Segment note"/>
      <sheetName val="Worksheet in 2270 Consolidated "/>
      <sheetName val="TRANSACTIONS"/>
      <sheetName val="Sheet1"/>
      <sheetName val="PBE Capex"/>
    </sheetNames>
    <sheetDataSet>
      <sheetData sheetId="0" refreshError="1">
        <row r="6">
          <cell r="A6" t="str">
            <v xml:space="preserve">Cash and cash equivalents </v>
          </cell>
        </row>
        <row r="100">
          <cell r="B100">
            <v>320191.73329330643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$"/>
      <sheetName val="свод_физ"/>
      <sheetName val="свод"/>
      <sheetName val="1 кв"/>
      <sheetName val="2 кв"/>
      <sheetName val="3 кв"/>
      <sheetName val="4 кв"/>
    </sheetNames>
    <sheetDataSet>
      <sheetData sheetId="0">
        <row r="9">
          <cell r="B9">
            <v>31.1035</v>
          </cell>
        </row>
        <row r="11">
          <cell r="B11">
            <v>30</v>
          </cell>
        </row>
        <row r="12">
          <cell r="B12">
            <v>71.432000000000002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Income Statement"/>
      <sheetName val="Ratios"/>
      <sheetName val="Balance Sheet"/>
      <sheetName val="12 разд. все"/>
      <sheetName val="Anlagevermögen"/>
      <sheetName val="Inf"/>
      <sheetName val="PagD"/>
      <sheetName val="свод_$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оплаты"/>
      <sheetName val="Транспорт"/>
      <sheetName val="план по управлениям"/>
      <sheetName val="план по филиалам"/>
      <sheetName val="по управлениям"/>
      <sheetName val="по филиалам"/>
      <sheetName val="реестр отгрузка"/>
      <sheetName val="План по филиалам1"/>
      <sheetName val="по управлениям (2)"/>
      <sheetName val="Транспорт (2)"/>
      <sheetName val="план по управлениям (2)"/>
      <sheetName val="Служебный"/>
      <sheetName val="Escalated Budget"/>
      <sheetName val="текучесть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Journals"/>
      <sheetName val="Лист1"/>
      <sheetName val="TА7"/>
      <sheetName val="Закупки"/>
      <sheetName val="Услов"/>
      <sheetName val="F1_detail"/>
      <sheetName val="TasAt"/>
      <sheetName val="Bendra"/>
      <sheetName val="Договор № 356Л01001"/>
      <sheetName val="формы КБ 2"/>
      <sheetName val="1. основная деят."/>
      <sheetName val="титул"/>
      <sheetName val="2. коммерческие"/>
      <sheetName val="3. накладные"/>
      <sheetName val="4. прочее"/>
      <sheetName val="5. инвестиции"/>
      <sheetName val="6. финансы"/>
      <sheetName val="стат"/>
      <sheetName val="Исходные"/>
      <sheetName val="#REF"/>
      <sheetName val="реестротгрузка"/>
      <sheetName val="Кедровский"/>
      <sheetName val="ОС"/>
      <sheetName val="Расшифровка затрат"/>
      <sheetName val="Ликв. ком.ПЕ"/>
      <sheetName val="Tax Rollforward as of 30.06.05"/>
      <sheetName val="dates"/>
      <sheetName val="Tickmarks"/>
      <sheetName val="Бюджет эл.энергии"/>
      <sheetName val="об"/>
      <sheetName val="Коэфф"/>
      <sheetName val="МСФО"/>
      <sheetName val="Бюдж реал уг прод"/>
      <sheetName val="ПЭБ-1-01"/>
      <sheetName val="SPR"/>
      <sheetName val="ФС"/>
      <sheetName val="Номенклатура"/>
      <sheetName val="гр"/>
      <sheetName val="реестр_оплаты"/>
      <sheetName val="план_по_управлениям"/>
      <sheetName val="план_по_филиалам"/>
      <sheetName val="по_управлениям"/>
      <sheetName val="по_филиалам"/>
      <sheetName val="реестр_отгрузка"/>
      <sheetName val="План_по_филиалам1"/>
      <sheetName val="по_управлениям_(2)"/>
      <sheetName val="Транспорт_(2)"/>
      <sheetName val="план_по_управлениям_(2)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Услуги"/>
      <sheetName val="RAS BS"/>
      <sheetName val="бизнесплан"/>
      <sheetName val="Процедуры"/>
      <sheetName val="2005"/>
      <sheetName val="янв-май GAAP"/>
      <sheetName val="янв-июнь GAAP"/>
      <sheetName val="янв-май РСБУ"/>
      <sheetName val="янв-фев GAAP"/>
      <sheetName val="янв-мар GAAP"/>
      <sheetName val="янв-апр GAAP"/>
      <sheetName val="янв -фев РСБУ"/>
      <sheetName val="янв-мар РСБУ"/>
      <sheetName val="янв-апр РСБУ"/>
      <sheetName val="Поставщики К"/>
      <sheetName val="16пКГМК(по оплате)"/>
      <sheetName val="Шупр"/>
      <sheetName val="Pieņēmumi"/>
      <sheetName val="СпрПред"/>
      <sheetName val="Допущения"/>
      <sheetName val="РСБУ_МСФО"/>
      <sheetName val="Проводки_02"/>
      <sheetName val="УрРасч"/>
      <sheetName val="АКРасч"/>
      <sheetName val="F4"/>
      <sheetName val="расшифровка ф 2"/>
      <sheetName val="F3"/>
      <sheetName val="Справочно"/>
      <sheetName val="Flash Report SDC(EUR)"/>
      <sheetName val="Tr"/>
      <sheetName val="UPR"/>
      <sheetName val="стр_145 рос_"/>
      <sheetName val="стр_515"/>
      <sheetName val="стр_511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Sales and Volumes"/>
      <sheetName val="Проект2002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C40">
            <v>0</v>
          </cell>
        </row>
        <row r="42">
          <cell r="C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Segments and Uni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 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Reportable Segmen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"/>
      <sheetName val="Other taxes"/>
      <sheetName val="VAT reconciliation"/>
      <sheetName val="Tickmarks"/>
      <sheetName val=" Tax rollforward-2002"/>
      <sheetName val="Profits Tax"/>
      <sheetName val="Road users tax"/>
      <sheetName val="UST"/>
      <sheetName val="Tax Payments"/>
      <sheetName val="Personal income tax"/>
      <sheetName val="Input VAT compliance"/>
      <sheetName val="Escalated Budget"/>
      <sheetName val="Setup"/>
      <sheetName val="Breakdown"/>
      <sheetName val="Confirmations @30.09.2006"/>
      <sheetName val="COS reconciliation"/>
      <sheetName val="RJEs, AJEs, IAS 29"/>
      <sheetName val="IAS 29"/>
      <sheetName val="RAS FS"/>
      <sheetName val="LINK"/>
      <sheetName val="Выбытие"/>
      <sheetName val="НаНачалоОП"/>
      <sheetName val="Приход"/>
      <sheetName val="ADJUST"/>
      <sheetName val="РСБУ_МСФО"/>
      <sheetName val="Rollfwd"/>
      <sheetName val="Inventory breakdown"/>
      <sheetName val="AJEs"/>
      <sheetName val="BS"/>
      <sheetName val="Links"/>
      <sheetName val="Tax Movement"/>
      <sheetName val="Reconciliation"/>
      <sheetName val="TB 2004"/>
      <sheetName val="Справочники"/>
      <sheetName val="Breakdown @30.09.2008"/>
      <sheetName val="5"/>
      <sheetName val="References"/>
      <sheetName val="N31"/>
      <sheetName val="реестр отгрузка"/>
      <sheetName val="FA,CIP&amp;EFI PHYSICAL OBSERVATION"/>
      <sheetName val="Summary (COS)"/>
      <sheetName val="Rollforward"/>
      <sheetName val="selection"/>
      <sheetName val="Breakdown Dr 10 Cr 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"/>
      <sheetName val="П-2"/>
      <sheetName val="П-3"/>
      <sheetName val="П-4 ОГР"/>
      <sheetName val="П-4 ПГР"/>
      <sheetName val="П-5"/>
      <sheetName val="П-6"/>
      <sheetName val="П-6а"/>
      <sheetName val="П-7"/>
      <sheetName val="П-8"/>
      <sheetName val="П-9"/>
      <sheetName val="П-10"/>
      <sheetName val="П-11"/>
      <sheetName val="П-12"/>
      <sheetName val="П-13, П-14.1, П-14.2"/>
      <sheetName val="П-14"/>
      <sheetName val="П-15-1, П-15-2"/>
      <sheetName val="П-15-2"/>
      <sheetName val="П-16"/>
      <sheetName val="Опасные зоны"/>
      <sheetName val="1_5_1 СХЕМА ТРАНСП РУ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RE check"/>
      <sheetName val="Consolid Y2009"/>
      <sheetName val="Consolid Y 2008"/>
      <sheetName val="TRANSACTIONS"/>
      <sheetName val="Mappings"/>
      <sheetName val="MAPPINGS FINAL"/>
      <sheetName val="Update Status"/>
      <sheetName val="Tickmarks"/>
      <sheetName val="PY CONSOLID AJE Reconciliation"/>
      <sheetName val="Other"/>
      <sheetName val="Worksheet in (C) 2270 Consolida"/>
    </sheetNames>
    <sheetDataSet>
      <sheetData sheetId="0" refreshError="1">
        <row r="72">
          <cell r="B72">
            <v>914331</v>
          </cell>
        </row>
        <row r="78">
          <cell r="B78">
            <v>538756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VAT"/>
      <sheetName val="Other taxes"/>
      <sheetName val="VAT reconciliation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, RJE"/>
      <sheetName val="Note"/>
      <sheetName val="rfwd &quot;Polymetall TD&quot; "/>
      <sheetName val="brkdwn &quot;Polimetall TD&quot; "/>
      <sheetName val="Advances for FA"/>
      <sheetName val="Ageing "/>
      <sheetName val="Tickmarks"/>
      <sheetName val="PBE "/>
      <sheetName val="AR Trade analysis"/>
      <sheetName val="Sheet2"/>
      <sheetName val="Prepayments to sup."/>
    </sheetNames>
    <sheetDataSet>
      <sheetData sheetId="0"/>
      <sheetData sheetId="1"/>
      <sheetData sheetId="2">
        <row r="25">
          <cell r="D25">
            <v>218654.11377</v>
          </cell>
        </row>
        <row r="28">
          <cell r="D28">
            <v>235012.81597</v>
          </cell>
        </row>
        <row r="38">
          <cell r="F38">
            <v>19495.520980000008</v>
          </cell>
        </row>
        <row r="39">
          <cell r="D39">
            <v>19486.557299999997</v>
          </cell>
          <cell r="F39">
            <v>19648.325580000004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&amp;RJE"/>
      <sheetName val="1"/>
      <sheetName val="2"/>
      <sheetName val="3"/>
      <sheetName val="4"/>
      <sheetName val="5"/>
      <sheetName val="6"/>
      <sheetName val="7"/>
      <sheetName val="8"/>
      <sheetName val="new adj=&gt;"/>
      <sheetName val="9.1"/>
      <sheetName val="9.2"/>
      <sheetName val="10"/>
      <sheetName val="11"/>
      <sheetName val="=&gt;"/>
      <sheetName val="12"/>
      <sheetName val="IR"/>
    </sheetNames>
    <sheetDataSet>
      <sheetData sheetId="0">
        <row r="28">
          <cell r="F28">
            <v>-4216.9221610767454</v>
          </cell>
        </row>
        <row r="30">
          <cell r="L30">
            <v>-4878</v>
          </cell>
        </row>
        <row r="49">
          <cell r="E49">
            <v>11246.300000000001</v>
          </cell>
        </row>
        <row r="57">
          <cell r="E57">
            <v>685.75</v>
          </cell>
        </row>
        <row r="65">
          <cell r="L65">
            <v>15684</v>
          </cell>
        </row>
        <row r="72">
          <cell r="E72">
            <v>7361.6186399999997</v>
          </cell>
        </row>
        <row r="80">
          <cell r="E80">
            <v>10260.153999999999</v>
          </cell>
        </row>
        <row r="88">
          <cell r="E88">
            <v>26304.815999999999</v>
          </cell>
        </row>
        <row r="97">
          <cell r="E97">
            <v>10617.917734724291</v>
          </cell>
        </row>
        <row r="106">
          <cell r="E106">
            <v>9119.9485651834511</v>
          </cell>
        </row>
        <row r="115">
          <cell r="F115">
            <v>-13226.669091297124</v>
          </cell>
        </row>
        <row r="131">
          <cell r="E131">
            <v>10462.840550000001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1"/>
      <sheetName val="ПосутИтог"/>
      <sheetName val="БД"/>
      <sheetName val="Склад"/>
      <sheetName val="Цементат"/>
      <sheetName val="ОперСводка"/>
      <sheetName val="Справка"/>
      <sheetName val="Expense Summary"/>
      <sheetName val="TI_Inputs"/>
      <sheetName val="Б130-1(1)"/>
      <sheetName val="проект2002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  <sheetName val="Рез-т"/>
      <sheetName val="Проект2002"/>
      <sheetName val="Б130-1(1)"/>
      <sheetName val="Расчет-выпуск"/>
      <sheetName val="Lists"/>
      <sheetName val="текучесть"/>
    </sheetNames>
    <sheetDataSet>
      <sheetData sheetId="0">
        <row r="28">
          <cell r="L28">
            <v>0.5</v>
          </cell>
        </row>
      </sheetData>
      <sheetData sheetId="1">
        <row r="28">
          <cell r="L28">
            <v>0.5</v>
          </cell>
        </row>
      </sheetData>
      <sheetData sheetId="2">
        <row r="28">
          <cell r="L28">
            <v>0.5</v>
          </cell>
        </row>
      </sheetData>
      <sheetData sheetId="3">
        <row r="28">
          <cell r="L28">
            <v>0.5</v>
          </cell>
        </row>
      </sheetData>
      <sheetData sheetId="4">
        <row r="28">
          <cell r="L28">
            <v>0.5</v>
          </cell>
        </row>
      </sheetData>
      <sheetData sheetId="5">
        <row r="28">
          <cell r="L28">
            <v>0.5</v>
          </cell>
        </row>
      </sheetData>
      <sheetData sheetId="6">
        <row r="28">
          <cell r="L28">
            <v>0.5</v>
          </cell>
        </row>
      </sheetData>
      <sheetData sheetId="7">
        <row r="28">
          <cell r="L28">
            <v>0.5</v>
          </cell>
        </row>
      </sheetData>
      <sheetData sheetId="8" refreshError="1">
        <row r="28">
          <cell r="L28">
            <v>0.5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N28">
            <v>1.27</v>
          </cell>
        </row>
      </sheetData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вод_$"/>
      <sheetName val="свод_физ"/>
      <sheetName val="свод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VAT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ПП"/>
      <sheetName val="Форма2 1 пол"/>
      <sheetName val="Форма 2 9 мес"/>
      <sheetName val="Прил. №2"/>
      <sheetName val="21"/>
      <sheetName val="20"/>
      <sheetName val="43"/>
      <sheetName val="90,2"/>
      <sheetName val="20ЗИФ"/>
      <sheetName val="26"/>
      <sheetName val="02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ФЗП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Продажи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Протокол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Отче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Лист3"/>
      <sheetName val="Внутрен оборот"/>
      <sheetName val="ПО-1"/>
      <sheetName val="20 счет (Отчет по проводкам)"/>
      <sheetName val="Лист2"/>
      <sheetName val="Лист4"/>
      <sheetName val="Лист5"/>
      <sheetName val="Лист6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Поступление"/>
      <sheetName val="Модернизация "/>
      <sheetName val="выбытие 01.04.05-30.09.05"/>
      <sheetName val="поступ."/>
      <sheetName val="модерниз."/>
      <sheetName val="списан."/>
      <sheetName val="XLR_NoRangeSheet"/>
      <sheetName val="Рез-т"/>
      <sheetName val="Расчет-выпуск"/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2"/>
      <sheetName val="23"/>
      <sheetName val="25"/>
      <sheetName val="29"/>
      <sheetName val="30"/>
      <sheetName val="32"/>
      <sheetName val="LK"/>
      <sheetName val="Отп.раб.январь"/>
      <sheetName val="Отп.раб.февраль"/>
      <sheetName val="Отп.раб.март"/>
      <sheetName val="Оплата ночных"/>
      <sheetName val="Вахта январь"/>
      <sheetName val="Вахта февраль"/>
      <sheetName val="Вахта март"/>
      <sheetName val="Проезд в отпуск"/>
      <sheetName val="Межвахта февраль"/>
      <sheetName val="Межвахта март"/>
      <sheetName val="Оплата проезда по ТК"/>
      <sheetName val="УЧ.отп. январь"/>
      <sheetName val="Уч.отп. февраль"/>
      <sheetName val="Уч.отп.март"/>
      <sheetName val="Оплата проезда вахты"/>
      <sheetName val="При ув. январь"/>
      <sheetName val="При ув.февраль"/>
      <sheetName val="При ув.март"/>
      <sheetName val="Межвахта "/>
      <sheetName val="Оплата дней в пути январь"/>
      <sheetName val="Допик январь"/>
      <sheetName val="Опл.дней в пути февраль"/>
      <sheetName val="Допик февраль"/>
      <sheetName val="Опл.дней в пути март"/>
      <sheetName val="Допик март"/>
      <sheetName val="Вахтовая надбавка"/>
      <sheetName val="Общий свод март"/>
      <sheetName val="Межвахта январь"/>
      <sheetName val="Проездные январь"/>
      <sheetName val="Проездные фераль"/>
      <sheetName val="Проездные март"/>
      <sheetName val="ФСС"/>
      <sheetName val="Сверхурочка"/>
      <sheetName val="Отп.семье январь"/>
      <sheetName val="Отп.семье февраль"/>
      <sheetName val="Отп.семье март"/>
      <sheetName val="1_7_1 План ЦАЛ+ОТК"/>
      <sheetName val="Общепроизводственные"/>
      <sheetName val="1_5_2-ХозТрансп (2)"/>
      <sheetName val="1(свод КР)"/>
      <sheetName val="1(КР)"/>
      <sheetName val="2(КР)"/>
      <sheetName val="3(КР)"/>
      <sheetName val="матер.-во"/>
      <sheetName val="Таблица №1 (2 коп)"/>
      <sheetName val="Таблица № 2 (2 коп)"/>
      <sheetName val="Таблица № 5(2 коп)"/>
      <sheetName val="Таблица № (2 коп) "/>
      <sheetName val="Таблица №4 (2 коп)"/>
      <sheetName val="Данные"/>
      <sheetName val="14--1,2 (2)"/>
      <sheetName val="Ф5"/>
      <sheetName val="Ф6"/>
      <sheetName val="Ф7"/>
      <sheetName val="Ф8"/>
      <sheetName val="Ф9(свод)"/>
      <sheetName val="Ф9(дрова)"/>
      <sheetName val="Ф9(уголь)"/>
      <sheetName val="Ф9(нефть)"/>
      <sheetName val="мест бюд."/>
      <sheetName val="Прилож №1 к Ф1"/>
      <sheetName val="Прилож №2 к Ф1"/>
      <sheetName val="Прилож №3 к Ф1"/>
      <sheetName val="Прилож №5 к Ф1 улус и наслега"/>
      <sheetName val="Прилож №6 к Ф1 респуб."/>
      <sheetName val="рес"/>
      <sheetName val="Прилож №7 к Ф1 федералы"/>
      <sheetName val="фед"/>
      <sheetName val="Прилож №6 к Ф1"/>
      <sheetName val="Прилож №7 к Ф1"/>
      <sheetName val=" по отраслям прил.№7 к Ф1"/>
      <sheetName val="проч"/>
      <sheetName val="Прилож №8 к Ф1 (2)"/>
      <sheetName val="Фор"/>
      <sheetName val="Текст обоснования"/>
      <sheetName val="ОХЗ ГУП"/>
      <sheetName val="ОХЗ КТС"/>
      <sheetName val="ГУП"/>
      <sheetName val="Абый"/>
      <sheetName val="Алдан"/>
      <sheetName val="Аллайх"/>
      <sheetName val="Амга"/>
      <sheetName val="Анаб"/>
      <sheetName val="Булун"/>
      <sheetName val="В-Вил"/>
      <sheetName val="В-Кол"/>
      <sheetName val="В-Янск"/>
      <sheetName val="Вилюй"/>
      <sheetName val="Кыз-Сыр"/>
      <sheetName val="Горный"/>
      <sheetName val="жиган"/>
      <sheetName val="Кобяй"/>
      <sheetName val="Зареч"/>
      <sheetName val="Мег-Кан"/>
      <sheetName val="Мома"/>
      <sheetName val="Намцы"/>
      <sheetName val="Н-Кол"/>
      <sheetName val="Нюрба"/>
      <sheetName val="Оймякон"/>
      <sheetName val="Олекм"/>
      <sheetName val="Оленек"/>
      <sheetName val="С-Кол"/>
      <sheetName val="Сунтары"/>
      <sheetName val="Татта"/>
      <sheetName val="Томпон"/>
      <sheetName val="Джеб-Х"/>
      <sheetName val="Усть-Ал"/>
      <sheetName val="Усть-М"/>
      <sheetName val="Усть-Я"/>
      <sheetName val="Хангал"/>
      <sheetName val="Чурап"/>
      <sheetName val="Эвено-Б"/>
      <sheetName val="Коммунтепл"/>
      <sheetName val="Коммунк"/>
      <sheetName val="Маган"/>
      <sheetName val="АУП"/>
      <sheetName val="ОХЗ филиалов"/>
      <sheetName val="Отнесение общехоз"/>
      <sheetName val="Защит"/>
      <sheetName val="Финансово-экономическое у"/>
      <sheetName val="Пояснения"/>
      <sheetName val="Финансово-экономическое упр"/>
      <sheetName val="Анабар"/>
      <sheetName val="ОСВ Анабар"/>
      <sheetName val="ВЯнск"/>
      <sheetName val="ОСВ Верхоянск"/>
      <sheetName val="Олекма"/>
      <sheetName val="ОСВ Олекма"/>
      <sheetName val="УАлдан"/>
      <sheetName val="ОСВ Усть-Алдан"/>
      <sheetName val="Реестр общ "/>
      <sheetName val="тэ (бюдж)"/>
      <sheetName val="саночистка"/>
      <sheetName val="расчет q по интерполяции"/>
      <sheetName val="форма 1(амортизация)"/>
      <sheetName val="форма 2(амортизация)"/>
      <sheetName val="Свод амортизация"/>
      <sheetName val="форма 3 (аммортизация)"/>
      <sheetName val="форма 4 (амортизация)"/>
      <sheetName val="Аналитика"/>
      <sheetName val="Телефон"/>
      <sheetName val="Свод (филиалы с резерв)"/>
      <sheetName val="Свод (филиалы)"/>
      <sheetName val="Санкционированный бюджет"/>
      <sheetName val="ЦФО"/>
      <sheetName val="Аллаиха"/>
      <sheetName val="Верхневил"/>
      <sheetName val="Верхнекол"/>
      <sheetName val="Верхоян"/>
      <sheetName val="Жиганский"/>
      <sheetName val="Заречье"/>
      <sheetName val="Мегин_Канг"/>
      <sheetName val="Н_Кол"/>
      <sheetName val="Среднекол"/>
      <sheetName val="Сунтар"/>
      <sheetName val="Томпо"/>
      <sheetName val="Джебарики"/>
      <sheetName val="У_Алдан"/>
      <sheetName val="Чурапча"/>
      <sheetName val="Эв_Быт"/>
      <sheetName val="ИД"/>
      <sheetName val="КТС"/>
      <sheetName val="КК"/>
      <sheetName val="резерв"/>
      <sheetName val="вилюйск"/>
      <sheetName val="заречный"/>
      <sheetName val="Проверка"/>
      <sheetName val="Соц выплаты распред"/>
      <sheetName val="закуп тн"/>
      <sheetName val="закуп руб"/>
      <sheetName val="хранение"/>
      <sheetName val="транспорт"/>
      <sheetName val="транспорт ЖД"/>
      <sheetName val="транспорт водный фрахт"/>
      <sheetName val="транспортавто"/>
      <sheetName val="анализ"/>
      <sheetName val="СВОД не стирать"/>
      <sheetName val="ФКК"/>
      <sheetName val="TDSheet"/>
      <sheetName val="прилож с 1вар жилф по дог сМО"/>
      <sheetName val="приложение с изм жилфонд"/>
      <sheetName val="1(вс)Арылах"/>
      <sheetName val="1(вс)Эльгетск"/>
      <sheetName val="1(вс)Бетенкес"/>
      <sheetName val="1(вс)Сайды"/>
      <sheetName val="1(вс)Боронук"/>
      <sheetName val="1(вс)Юттях"/>
      <sheetName val="1(вс)Эге-Хая"/>
      <sheetName val="1(вс)Верхоянск"/>
      <sheetName val="1(вс) Батагай"/>
      <sheetName val="1(вс)Свод на 4 тарифа"/>
      <sheetName val="2(вс)"/>
      <sheetName val="3(вс)"/>
      <sheetName val="5(вс)"/>
      <sheetName val="4(вс)"/>
      <sheetName val="6(вс)."/>
      <sheetName val="7(вс)"/>
      <sheetName val="8(вс)"/>
      <sheetName val="10-тх"/>
      <sheetName val="технол"/>
      <sheetName val="подвоз"/>
      <sheetName val="Ф 1(техн вода) ДСК 2010"/>
      <sheetName val="ВЯнск (2) ДСК 2010"/>
      <sheetName val="1(тх) Арылах"/>
      <sheetName val="Прил №1 Ар"/>
      <sheetName val="1(тх) Эльгетск"/>
      <sheetName val="Прил №1 Эльг"/>
      <sheetName val="1 (тх)Бетенкес"/>
      <sheetName val="Прил №1 Бет"/>
      <sheetName val="1(тх) сайды"/>
      <sheetName val="Прил №1 Сай"/>
      <sheetName val="1(тх) Боронук"/>
      <sheetName val="Прил №1 Бор"/>
      <sheetName val="1(тх) Юттях"/>
      <sheetName val="Прил №1Ют"/>
      <sheetName val="1(тх) Эге-х"/>
      <sheetName val="Прилож №1 Эг-Х"/>
      <sheetName val="1(тх) Верх"/>
      <sheetName val="Прилож№1"/>
      <sheetName val="1 (тх) Батаг"/>
      <sheetName val="Прил №1"/>
      <sheetName val="Свод приложений"/>
      <sheetName val="ф 1 (тх) свод."/>
      <sheetName val="форма 2 (тх)"/>
      <sheetName val="форма 3(тх) "/>
      <sheetName val="(форма 4(тх)"/>
      <sheetName val="Ф 1 топливо "/>
      <sheetName val="Ф-6 хранение"/>
      <sheetName val="1 автотрансп"/>
      <sheetName val="5(тх )."/>
      <sheetName val="6тх "/>
      <sheetName val="7 тх"/>
      <sheetName val="8 тх "/>
      <sheetName val="форма 9(тх)"/>
      <sheetName val="форма 10( тх) "/>
      <sheetName val="ТБ_Нефть"/>
      <sheetName val="ТБ_Уголь"/>
      <sheetName val="НУРТ"/>
      <sheetName val="1автотранс -новя форма"/>
      <sheetName val="% распределения"/>
      <sheetName val="ВВил"/>
      <sheetName val="Вил"/>
      <sheetName val="ВКол"/>
      <sheetName val="Верхоянск"/>
      <sheetName val="Дж-Хая"/>
      <sheetName val="Жиганск"/>
      <sheetName val="Мегино"/>
      <sheetName val="Нам"/>
      <sheetName val="НКол"/>
      <sheetName val="СКол"/>
      <sheetName val="У-Алдан"/>
      <sheetName val="Ханг"/>
      <sheetName val="Э-Быт"/>
      <sheetName val="Финансово-экономич"/>
      <sheetName val="газ"/>
      <sheetName val="нефть"/>
      <sheetName val="итого уголь"/>
      <sheetName val="уг1"/>
      <sheetName val="уголь"/>
      <sheetName val="дрова"/>
      <sheetName val="Бют.Нов.шк(н)"/>
      <sheetName val="Бют.Муз(д)"/>
      <sheetName val="Бют.Инт(у)"/>
      <sheetName val="Бют.Детс(у)"/>
      <sheetName val="Бют.Конт.(у)"/>
      <sheetName val="Бют.Больн(у)"/>
      <sheetName val="Бют.СДК(у)"/>
      <sheetName val="Тараг.ЦК(н)"/>
      <sheetName val="Тараг.ФАП(у)"/>
      <sheetName val="Тараг.Детс(у)"/>
      <sheetName val="Хороб.Шк(н)"/>
      <sheetName val="Хороб.Кв(н)"/>
      <sheetName val="Хороб.Больн(у)"/>
      <sheetName val="Тылл-1.Шк(н)"/>
      <sheetName val="Тылл-1.Кв(у)"/>
      <sheetName val="Тылл-1.Детс(у)"/>
      <sheetName val="Тылл-1.Инт(у)"/>
      <sheetName val="Жабыл.Цк(н)"/>
      <sheetName val="Жабыл.Гараж(у)"/>
      <sheetName val="Мельж.ЦК(н)"/>
      <sheetName val="Мельж.Гараж(у)"/>
      <sheetName val="Батар.ЦК(н)"/>
      <sheetName val="Алтан.ЦК(н)"/>
      <sheetName val="Ходор.Шк(н)"/>
      <sheetName val="Ходор.Детс(у)"/>
      <sheetName val="Ходоро СДК(у)"/>
      <sheetName val="Ходор.Гараж(у)"/>
      <sheetName val="Тюнг.ЦК-1(н)"/>
      <sheetName val="Тюнг.ЦК-2(н)"/>
      <sheetName val="Тюнг.Детс(у)"/>
      <sheetName val="Тюнг.Гараж(у)"/>
      <sheetName val="Жанх.Шк(н)"/>
      <sheetName val="Жанх.ЦК(н)"/>
      <sheetName val="Жанх.Детс(у)"/>
      <sheetName val="Майя.СОК(н)"/>
      <sheetName val="Майя.60кв жд(н)"/>
      <sheetName val="Майя.Гост(г)"/>
      <sheetName val="Майя.Кв(г)"/>
      <sheetName val="Майя.СХТ(г)"/>
      <sheetName val="Майя.РИК(г)"/>
      <sheetName val="Майя.ЦРБ(г)"/>
      <sheetName val="Майя.Баня(г)"/>
      <sheetName val="Майя.Кинопр.(г)"/>
      <sheetName val="Майя.Лесоп.(г)"/>
      <sheetName val="Майя.База ТКЭ(у)"/>
      <sheetName val="Майя.Мелиор.(у)"/>
      <sheetName val="Майя.Колб.(у)"/>
      <sheetName val="Майя.Гараж ЖКХ(у)"/>
      <sheetName val="Майя.Мегинострой(н)"/>
      <sheetName val="Н-Б.Н-ЛЭП(н)"/>
      <sheetName val="Н-Б.Шк(г)"/>
      <sheetName val="Н-БЛесхоз(у)"/>
      <sheetName val="Н-Б.ДРСУ(г)"/>
      <sheetName val="Н-Б.Солн(у)"/>
      <sheetName val="Н-Б.Энерг(у)"/>
      <sheetName val="Н-Б.Холб(г)"/>
      <sheetName val="Н-Б.ПМК ЛЭП(у)"/>
      <sheetName val="Хапт.Кв(г)"/>
      <sheetName val="Хапт.Адм.(у)"/>
      <sheetName val="Хапт.Инт(у)"/>
      <sheetName val="Чемоик.ЦК(у)"/>
      <sheetName val="Чемоик.ФАП(д)"/>
      <sheetName val="Чемоик.Спортз(у)"/>
      <sheetName val="Чемоик.Гараж(у)"/>
      <sheetName val="Нахар-1.ЦК(у)"/>
      <sheetName val="Нахар-1.Гараж(д)"/>
      <sheetName val="Нахар-1.Нач.шк(у)"/>
      <sheetName val="Бед.Гараж(у)"/>
      <sheetName val="Бед.Кв(у)"/>
      <sheetName val="Бед.Инт(у)"/>
      <sheetName val="Бед.ФАП(у)"/>
      <sheetName val="Холг.Гараж(д)"/>
      <sheetName val="Холг.Детс(у)"/>
      <sheetName val="Холг.ЦК(у)"/>
      <sheetName val="Дойд.Гараж(у)"/>
      <sheetName val="Дойд.Шк(у)"/>
      <sheetName val="Тылл-2.Скваж(д)"/>
      <sheetName val="Тылл-2.Гараж(д)"/>
      <sheetName val="Тылл-2.Адм(у)"/>
      <sheetName val="Тылл-2.Кв(у)"/>
      <sheetName val="Хара.Лицей(г)"/>
      <sheetName val="Хара.Кв(у)"/>
      <sheetName val="Павл.ЦК(г)"/>
      <sheetName val="Павл.Кв(г)"/>
      <sheetName val="Павл.Детса(у)"/>
      <sheetName val="Доллу.Шк(у)"/>
      <sheetName val="Доллу.СДК(у)"/>
      <sheetName val="Доллу.ФАП(у)"/>
      <sheetName val="Мегин.Шк(у)"/>
      <sheetName val="Мегин.Кв(у)"/>
      <sheetName val="Мегин.Гараж(у)"/>
      <sheetName val="Мегин.Детс(у)"/>
      <sheetName val="Мегин.Больн(у)"/>
      <sheetName val="Мегин.Физз(у)"/>
      <sheetName val="Мегин.Ароч(у)"/>
      <sheetName val="Догд.ЦК(у)"/>
      <sheetName val="Догд.ФАП(у)"/>
      <sheetName val="Догд.Гараж(у)"/>
      <sheetName val="Нахар-2.Больн(у)"/>
      <sheetName val="Нахар-2.Гараж(у)"/>
      <sheetName val="Нахар-2.Кв(у)"/>
      <sheetName val="Нахар-2.Солн(у)"/>
      <sheetName val="Рассол.Шк(у)"/>
      <sheetName val="Рассол.ФАП(у)"/>
      <sheetName val="Рассол.СДК(у)"/>
      <sheetName val="Томтор.ФОК(у)"/>
      <sheetName val="Томтор.ФАП(у)"/>
      <sheetName val="Томтор.СДК(у)"/>
      <sheetName val="Томтор.Гараж(у)"/>
      <sheetName val="Томтор.Шк(у)"/>
      <sheetName val="Томтор.Адм(у)"/>
      <sheetName val="Аранг.ЦК(у)"/>
      <sheetName val="Аранг.Детс(у)"/>
      <sheetName val="Аранг.Гараж(у)"/>
      <sheetName val="Морук.ЦК(у)"/>
      <sheetName val="Мегюр.ЦК(у)"/>
      <sheetName val="Мегюр.СДК(у)"/>
      <sheetName val="Восстановленная_внешняя_ссылка1"/>
      <sheetName val="02.03.09(в значениях)"/>
      <sheetName val="утвержд сумм (в знач)"/>
      <sheetName val="утвержд сумм"/>
      <sheetName val="Контракты Директоров"/>
      <sheetName val="Контракты Гл.инженеров"/>
      <sheetName val="Контракты Гл.бухгалтеров"/>
      <sheetName val="Контракты Гл.экономистов"/>
      <sheetName val="свод сумм"/>
      <sheetName val="1"/>
      <sheetName val=" 2"/>
      <sheetName val="3"/>
      <sheetName val="4"/>
      <sheetName val="вар-1"/>
      <sheetName val="кал.гр. 1"/>
      <sheetName val="Chart"/>
      <sheetName val="Summary"/>
      <sheetName val="Stockpile"/>
      <sheetName val="WasteT"/>
      <sheetName val="OreT"/>
      <sheetName val="WasteV"/>
      <sheetName val="OreSulphV"/>
      <sheetName val="OreKaolV"/>
      <sheetName val="Mining"/>
      <sheetName val="Bench Data"/>
      <sheetName val="StagesReport"/>
      <sheetName val="StockpileOriginal"/>
      <sheetName val="SummaryOriginal"/>
      <sheetName val="waste_dmp_inf"/>
      <sheetName val="ore_inf"/>
      <sheetName val="Горн. план"/>
      <sheetName val="Экспл карьера АК-I-A"/>
      <sheetName val="Актогай моб ФОТ"/>
      <sheetName val="КВ.ИО.ЭВ."/>
      <sheetName val="Capex"/>
      <sheetName val="Аморт"/>
      <sheetName val="Модель NPV"/>
      <sheetName val="assumptions"/>
      <sheetName val="Sensitivity (2)"/>
      <sheetName val="Sensitivity"/>
      <sheetName val="Opex"/>
      <sheetName val="Stacking Limited Case- New Base"/>
      <sheetName val="Average Grade Case"/>
      <sheetName val="EW Limited Case"/>
      <sheetName val="Schedule push back 6months"/>
      <sheetName val="Модель NPV SIMULUS"/>
      <sheetName val="Кап. затр. кучного"/>
      <sheetName val="Экспл карьера"/>
      <sheetName val="Капитальные затраты"/>
      <sheetName val="Удельные затраты"/>
      <sheetName val="Ценник"/>
      <sheetName val="P11D"/>
      <sheetName val="Ass."/>
      <sheetName val="K11D"/>
      <sheetName val="P11E"/>
      <sheetName val="N16A"/>
      <sheetName val="N16SEDAN"/>
      <sheetName val="C23"/>
      <sheetName val="V10A"/>
      <sheetName val="A33B"/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Отчет 1"/>
      <sheetName val="МЭМР"/>
      <sheetName val="Бизнес план"/>
      <sheetName val="прогноз"/>
      <sheetName val="USS99"/>
      <sheetName val="dolarrate"/>
      <sheetName val="1996"/>
      <sheetName val="INDIECO1"/>
      <sheetName val="I-XII"/>
      <sheetName val="Comshare"/>
      <sheetName val="I-XII ГААП"/>
      <sheetName val="расходы буд периодов ( 2004)"/>
      <sheetName val="расходы буд периодов ( 2003)"/>
      <sheetName val="SHELL"/>
      <sheetName val="Quick Summ"/>
      <sheetName val="Changes"/>
      <sheetName val="Income"/>
      <sheetName val="Rev"/>
      <sheetName val="Cash &amp; Returns"/>
      <sheetName val="Forecasts"/>
      <sheetName val="Load"/>
      <sheetName val="8-O&amp;M Data"/>
      <sheetName val="O&amp;M"/>
      <sheetName val="Emissions"/>
      <sheetName val="Project Data"/>
      <sheetName val="Construction"/>
      <sheetName val="EPC Costs"/>
      <sheetName val="Future Work"/>
      <sheetName val="Owners Costs, Tax, Econ"/>
      <sheetName val="Debt"/>
      <sheetName val="Dep&amp;Tax"/>
      <sheetName val="Finance Input"/>
      <sheetName val="CST Tax"/>
      <sheetName val="Coal Forecast"/>
      <sheetName val="Heat Rate"/>
      <sheetName val="AESPR FINANCIALS"/>
      <sheetName val="AESPR SUMMARY"/>
      <sheetName val="PROJECTED OPERATIONS"/>
      <sheetName val="GECC financing"/>
      <sheetName val="2002 detailed forecast"/>
      <sheetName val="DBT_SUMM"/>
      <sheetName val="DBT_BYOUT"/>
      <sheetName val="DRAWDOWN"/>
      <sheetName val="REVENUE"/>
      <sheetName val="TAXES"/>
      <sheetName val="AVAILABILITY"/>
      <sheetName val="TECHNICAL"/>
      <sheetName val="PPA CALCS"/>
      <sheetName val="PPA_EXHIBITS"/>
      <sheetName val="DEMAND CHARGE"/>
      <sheetName val="Tax Exempt S&amp;U"/>
      <sheetName val="Tax Exempt Draws"/>
      <sheetName val="TE_DS_CapI"/>
      <sheetName val="AESPR HISTORY"/>
      <sheetName val="Module2"/>
      <sheetName val="Debt Detail"/>
      <sheetName val="WACC"/>
      <sheetName val="Sheet1"/>
      <sheetName val="Sheet2"/>
      <sheetName val="Sheet3"/>
      <sheetName val="O_M"/>
      <sheetName val="Owners Costs_ Tax_ Econ"/>
      <sheetName val="unit1sum3"/>
      <sheetName val="unit2sum3"/>
      <sheetName val="unit1sum2"/>
      <sheetName val="unit2sum2"/>
      <sheetName val="DISCOUNT RATES"/>
      <sheetName val="COVER"/>
      <sheetName val="ECONOMICS"/>
      <sheetName val="DEVELOPMENT"/>
      <sheetName val="OPS_UNIT 1"/>
      <sheetName val="OPS_UNIT 2"/>
      <sheetName val="POWER SALES"/>
      <sheetName val="DEPRECIATION"/>
      <sheetName val="MAINT RESRV"/>
      <sheetName val="WKNG CAPITAL"/>
      <sheetName val="UNLEV FI STMNTS"/>
      <sheetName val="unit1sum1"/>
      <sheetName val="unit2sum1"/>
      <sheetName val="FI_ASSUMP"/>
      <sheetName val="CONST_FI"/>
      <sheetName val="PROJ_FI"/>
      <sheetName val="DCR"/>
      <sheetName val="DSR"/>
      <sheetName val="DEPRECIATION (lev)"/>
      <sheetName val="LEV FI STMNTS"/>
      <sheetName val="P.I.B."/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ТЭП - электроэнергия"/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15.1"/>
      <sheetName val="17"/>
      <sheetName val="18"/>
      <sheetName val="24"/>
      <sheetName val="26.1"/>
      <sheetName val="26.2"/>
      <sheetName val="Example"/>
      <sheetName val="июнь, II квартал"/>
      <sheetName val="остатки ТМЦ"/>
      <sheetName val="бюджет июнь "/>
      <sheetName val="бюджет июль"/>
      <sheetName val="бюджет август"/>
      <sheetName val="бюджет сентябрь"/>
      <sheetName val="3 квартал"/>
      <sheetName val="янв тенге"/>
      <sheetName val="янв 09"/>
      <sheetName val="фев 09"/>
      <sheetName val="фев тенге"/>
      <sheetName val="2 мес"/>
      <sheetName val="март"/>
      <sheetName val="март тенге"/>
      <sheetName val="3 мес "/>
      <sheetName val="апр  тенге"/>
      <sheetName val="4 мес "/>
      <sheetName val="4 мес тенге"/>
      <sheetName val="май тенге"/>
      <sheetName val="5 мес тенге"/>
      <sheetName val="июнь"/>
      <sheetName val="6 мес тенге"/>
      <sheetName val="июль"/>
      <sheetName val="7 мес тенге"/>
      <sheetName val="август"/>
      <sheetName val="8 мес тенге"/>
      <sheetName val="сентябрь"/>
      <sheetName val="9 мес тенге"/>
      <sheetName val="октябрь"/>
      <sheetName val="10 мес тенге"/>
      <sheetName val="с-ть грэс сентябрь"/>
      <sheetName val="с-ть грэс октябрь"/>
      <sheetName val="с-ть грэс ноябрь "/>
      <sheetName val="с-ть грэс декабрь"/>
      <sheetName val="грэс"/>
      <sheetName val="PR Budget 2010"/>
      <sheetName val="comments"/>
      <sheetName val="$CF_Detail"/>
      <sheetName val="IS KZT"/>
      <sheetName val="IS USD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Capex 2009 v2"/>
      <sheetName val="Repair 2010"/>
      <sheetName val="Trial Balance"/>
      <sheetName val="BD"/>
      <sheetName val="COA"/>
      <sheetName val="Корректировки"/>
      <sheetName val="Def Tax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C-01"/>
      <sheetName val="Mazut"/>
      <sheetName val="Уголь Майкубе"/>
      <sheetName val="Движение угля"/>
      <sheetName val="SC-уголь"/>
      <sheetName val="AES Corp Charges"/>
      <sheetName val="Instructions"/>
      <sheetName val="Index"/>
      <sheetName val="Var Cost"/>
      <sheetName val="AKSU SWAP"/>
      <sheetName val="DT transactions"/>
      <sheetName val="Cons Apr"/>
      <sheetName val="Cons Apr (2)"/>
      <sheetName val="D&amp;T"/>
      <sheetName val="CTA"/>
      <sheetName val="Sheet5"/>
      <sheetName val="Flash"/>
      <sheetName val="Generation"/>
      <sheetName val="Sheet6"/>
      <sheetName val="Open Bal Reclasses"/>
      <sheetName val="Opening balances"/>
      <sheetName val="Sheet4"/>
      <sheetName val="Suntree"/>
      <sheetName val="CIT Payments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Acc 2411"/>
      <sheetName val="Acc 2732"/>
      <sheetName val="Acc 2412"/>
      <sheetName val="Acc 2413"/>
      <sheetName val="Acc 2414"/>
      <sheetName val="Acc 2415"/>
      <sheetName val="Acc 2930"/>
      <sheetName val="Endeavor Income Statement"/>
      <sheetName val="Pretax Contribution by Entity"/>
      <sheetName val="Income Statement by LOB"/>
      <sheetName val="#REF"/>
      <sheetName val="Факт_2008"/>
      <sheetName val="план 2009"/>
      <sheetName val="план 2009 с инв.составл."/>
      <sheetName val="Settings"/>
      <sheetName val="Template"/>
      <sheetName val="Reconciliation"/>
      <sheetName val="ADJ#14"/>
      <sheetName val="TB"/>
      <sheetName val="Раскрытие"/>
      <sheetName val="Баланс. метод"/>
      <sheetName val="ОС.К-07"/>
      <sheetName val="Движение"/>
      <sheetName val="сверка ОС"/>
      <sheetName val="22.кд"/>
      <sheetName val="ОС.В-07"/>
      <sheetName val="ОС.23-07"/>
      <sheetName val="22.вд"/>
      <sheetName val="ОС.Ц-07"/>
      <sheetName val="23.кд"/>
      <sheetName val="ОС.сс"/>
      <sheetName val="Ф-19"/>
      <sheetName val="РБП"/>
      <sheetName val="Y5.130 MSC"/>
      <sheetName val="Y5.131 MSC"/>
      <sheetName val="32-07"/>
      <sheetName val="НА"/>
      <sheetName val="ДЗ"/>
      <sheetName val="налоги"/>
      <sheetName val="убытки"/>
      <sheetName val="Ф-32"/>
      <sheetName val="BS LLC"/>
      <sheetName val="IS LLC"/>
      <sheetName val="data"/>
      <sheetName val="validation"/>
      <sheetName val="Trail balance"/>
      <sheetName val="531"/>
      <sheetName val="KZM_v01"/>
      <sheetName val="DRS"/>
      <sheetName val="CF-i"/>
      <sheetName val="CF-d"/>
      <sheetName val="DRS SA"/>
      <sheetName val="CF-i SA"/>
      <sheetName val="CF-d SA"/>
      <sheetName val="601"/>
      <sheetName val="601a"/>
      <sheetName val="701"/>
      <sheetName val="721"/>
      <sheetName val="721a"/>
      <sheetName val="711"/>
      <sheetName val="628"/>
      <sheetName val="741"/>
      <sheetName val="611"/>
      <sheetName val="771"/>
      <sheetName val="771a"/>
      <sheetName val="771b"/>
      <sheetName val="771c"/>
      <sheetName val="273"/>
      <sheetName val="273a"/>
      <sheetName val="241"/>
      <sheetName val="241a"/>
      <sheetName val="241b"/>
      <sheetName val="292"/>
      <sheetName val="292a"/>
      <sheetName val="221"/>
      <sheetName val="221a"/>
      <sheetName val="130"/>
      <sheetName val="132"/>
      <sheetName val="121"/>
      <sheetName val="161"/>
      <sheetName val="122"/>
      <sheetName val="122a"/>
      <sheetName val="122b"/>
      <sheetName val="103"/>
      <sheetName val="100"/>
      <sheetName val="101"/>
      <sheetName val="106"/>
      <sheetName val="331"/>
      <sheetName val="449"/>
      <sheetName val="321"/>
      <sheetName val="335"/>
      <sheetName val="335a"/>
      <sheetName val="S7.200"/>
      <sheetName val="V7.300"/>
      <sheetName val="V7.301"/>
      <sheetName val="Mapping"/>
      <sheetName val="System"/>
      <sheetName val="January"/>
      <sheetName val="KPower_Budget_Inp"/>
      <sheetName val="KPower_Actual_Inp"/>
      <sheetName val="Setup"/>
      <sheetName val="Front"/>
      <sheetName val="KCC_Power"/>
      <sheetName val="KPI_Jan"/>
      <sheetName val="KPI_Feb"/>
      <sheetName val="KPI_Mar"/>
      <sheetName val="KPI_Apr"/>
      <sheetName val="KPI_May"/>
      <sheetName val="KPI_June"/>
      <sheetName val="KPI_July"/>
      <sheetName val="KPI_Aug"/>
      <sheetName val="KPI_Sept"/>
      <sheetName val="KPI_Oct"/>
      <sheetName val="KPI_Nov"/>
      <sheetName val="KPI_Dec"/>
      <sheetName val="EFOR_Hours_Budget"/>
      <sheetName val="EAF_EFOR_Budget"/>
      <sheetName val="EFOR_Hours_Act"/>
      <sheetName val="EAF_EFOR_Act"/>
      <sheetName val="Executive summary"/>
      <sheetName val="Copper"/>
      <sheetName val="Other Metals"/>
      <sheetName val="A1_new"/>
      <sheetName val="A2"/>
      <sheetName val="A2.1"/>
      <sheetName val="A2.2"/>
      <sheetName val="P-4"/>
      <sheetName val="11 мес ИКП по опер"/>
      <sheetName val="22 09 09"/>
      <sheetName val="отклонение по норме"/>
      <sheetName val="Шаблон 2010"/>
      <sheetName val="сравнительная"/>
      <sheetName val="к утвержд (2)"/>
      <sheetName val="Примечания к КП"/>
      <sheetName val="к утвержд"/>
      <sheetName val="к утвер в тенге"/>
      <sheetName val="К.пл. "/>
      <sheetName val="к утвержд_2"/>
      <sheetName val="ИСХОД"/>
      <sheetName val="Лист1к"/>
      <sheetName val="УНР БИ"/>
      <sheetName val="ДТ"/>
      <sheetName val="масл"/>
      <sheetName val="АШ"/>
      <sheetName val="буршт"/>
      <sheetName val="кор"/>
      <sheetName val="муф"/>
      <sheetName val="хв"/>
      <sheetName val="УНР ВМ 1"/>
      <sheetName val="ВМ1"/>
      <sheetName val="Анк крепл"/>
      <sheetName val="ПиломатКП"/>
      <sheetName val="перем"/>
      <sheetName val="вентрукав"/>
      <sheetName val="Цепи"/>
      <sheetName val="сравнит без ОАР"/>
      <sheetName val="Рамное крепление"/>
      <sheetName val="УНР ВМ"/>
      <sheetName val="15 01 09"/>
      <sheetName val="единички"/>
      <sheetName val="сравнит (3)"/>
      <sheetName val="сравнит (2)"/>
      <sheetName val="сравнит"/>
      <sheetName val="К.пл.  (2)"/>
      <sheetName val="свод (2)"/>
      <sheetName val="19 09 09"/>
      <sheetName val="22 09 09 (2)"/>
      <sheetName val="отклон по норме"/>
      <sheetName val="КП на утвежд"/>
      <sheetName val="КП на утвежд (3)"/>
      <sheetName val="КП на утв в тенге"/>
      <sheetName val="К.пл."/>
      <sheetName val="УНР ВМ1"/>
      <sheetName val="КП на утвежд (2)"/>
      <sheetName val="ДТкп"/>
      <sheetName val="дизтопливо Белаз"/>
      <sheetName val="расчет д.т на белаз 55тн"/>
      <sheetName val="маслКП"/>
      <sheetName val="АШкп"/>
      <sheetName val="буршт кп"/>
      <sheetName val="корКП"/>
      <sheetName val="муфКП"/>
      <sheetName val="хвКП"/>
      <sheetName val="Анк креплКП"/>
      <sheetName val="ПеремКП"/>
      <sheetName val="ЦепиКП"/>
      <sheetName val="Зубья Трос"/>
      <sheetName val="ВПкп"/>
      <sheetName val="ВМкп"/>
      <sheetName val="сравнит 20 01 09"/>
      <sheetName val="единички (2)"/>
      <sheetName val="К.пл. (2)"/>
      <sheetName val="Зубья,трос отвал"/>
      <sheetName val="К.пл. отвал"/>
      <sheetName val="Отвал масла"/>
      <sheetName val="оконч свод"/>
      <sheetName val="К КП"/>
      <sheetName val="КП "/>
      <sheetName val="шахм оконч"/>
      <sheetName val="подрядчики"/>
      <sheetName val="единички "/>
      <sheetName val="Материалы в КП"/>
      <sheetName val="изм"/>
      <sheetName val="ед для ОФ"/>
      <sheetName val="СР 2009 10%"/>
      <sheetName val="ШР 09 10%"/>
      <sheetName val="Шотвал 2009-10%"/>
      <sheetName val="ОФ 2009-10%"/>
      <sheetName val="БМЗ 2009 -10%"/>
      <sheetName val="СКЦ 1179810 -10%"/>
      <sheetName val="ДМЗ"/>
      <sheetName val="ТМЦ"/>
      <sheetName val="ФОТ"/>
      <sheetName val="аморттизация"/>
      <sheetName val="9 мес шахм"/>
      <sheetName val="спецпитание"/>
      <sheetName val="ДМЗ 3+9"/>
      <sheetName val="ПТМ сравнение"/>
      <sheetName val="ПТМ"/>
      <sheetName val="КР 3"/>
      <sheetName val="январь"/>
      <sheetName val="февраль"/>
      <sheetName val="апрель"/>
      <sheetName val="май"/>
      <sheetName val="ИКП на листе опер"/>
      <sheetName val="7 мес"/>
      <sheetName val="6 мес"/>
      <sheetName val="ИКП на листе по бухг"/>
      <sheetName val="4 мес"/>
      <sheetName val="таб №1"/>
      <sheetName val="таб №1 за 6 мес"/>
      <sheetName val="таб №2 месяц"/>
      <sheetName val="6 мес  таб №2"/>
      <sheetName val="5 мес"/>
      <sheetName val="процесс 6"/>
      <sheetName val="единички 1"/>
      <sheetName val="процесс 1"/>
      <sheetName val="февраль очищ.перед"/>
      <sheetName val="единички 2"/>
      <sheetName val="процесс 2"/>
      <sheetName val="процесс 3"/>
      <sheetName val="март для отиз"/>
      <sheetName val="процесс 4"/>
      <sheetName val="процесс 5"/>
      <sheetName val="ТОО КСС"/>
      <sheetName val="ст-ть факт за мес."/>
      <sheetName val="ст-ть факт за мес.2500"/>
      <sheetName val="ст-ть факт с н.г."/>
      <sheetName val="сравнение 2800 факт.курс"/>
      <sheetName val="сравнение 2800 курс 120"/>
      <sheetName val="сравнение  2500 "/>
      <sheetName val="по выпуску"/>
      <sheetName val="роялти"/>
      <sheetName val="топл"/>
      <sheetName val="мат-лы"/>
      <sheetName val="сравнение сен-окт 20.11.08"/>
      <sheetName val="КП-2010 $"/>
      <sheetName val="КП-2010 тенге"/>
      <sheetName val="сравнит.тенге"/>
      <sheetName val="динамика"/>
      <sheetName val="ОПП"/>
      <sheetName val="КП"/>
      <sheetName val="Материалы (сторона)"/>
      <sheetName val="Сторонники услуги"/>
      <sheetName val="САТ980Н СР"/>
      <sheetName val="Т-9+ СР "/>
      <sheetName val="CAT980GII СР"/>
      <sheetName val="САТ980G СР"/>
      <sheetName val="Т50+ СР"/>
      <sheetName val="Услуги сторонних"/>
      <sheetName val="Приложение №4"/>
      <sheetName val=" Приложение №6 по Саяку"/>
      <sheetName val="ценник1"/>
      <sheetName val="Приложение №3"/>
      <sheetName val="сравнит 2010-2011"/>
      <sheetName val="сравнит 1 2010-2011"/>
      <sheetName val="УНР"/>
      <sheetName val="торкретирование"/>
      <sheetName val="КП по СР  на 2011 г"/>
      <sheetName val="КП на 2010 (тенге)"/>
      <sheetName val="КП на 2010 ($) "/>
      <sheetName val="Абыз"/>
      <sheetName val="Свод (тенге)"/>
      <sheetName val="Нурказган"/>
      <sheetName val="НОФ"/>
      <sheetName val="КОФ"/>
      <sheetName val="Исп.ап"/>
      <sheetName val="Акбастау"/>
      <sheetName val="СБ"/>
      <sheetName val="форма(тыс.д)"/>
      <sheetName val="форма(тыс.д) (2)"/>
      <sheetName val="КП в тенге"/>
      <sheetName val="форма(тыс.д) (3)"/>
      <sheetName val="форма(тыс.д) (4)"/>
      <sheetName val="Единицы"/>
      <sheetName val="САТобщШР"/>
      <sheetName val="САТ980Н ШР"/>
      <sheetName val="CAT980GII ШР Бер"/>
      <sheetName val="Т50+ ШР"/>
      <sheetName val="Т-9+ ШР"/>
      <sheetName val=" Приложение №6"/>
      <sheetName val="Ценник (2)"/>
      <sheetName val="сравн 2010-2011"/>
      <sheetName val="срвн 2010-2011 (10"/>
      <sheetName val="свод2"/>
      <sheetName val="Свод мес."/>
      <sheetName val="расш.услуг на осн"/>
      <sheetName val="расш.услуг на осн (2)"/>
      <sheetName val="Свод 3"/>
      <sheetName val="Свод 3 Главный"/>
      <sheetName val="питание"/>
      <sheetName val="ППК"/>
      <sheetName val="РМЗ"/>
      <sheetName val="РМСУ"/>
      <sheetName val="ЗГШО"/>
      <sheetName val="УКК"/>
      <sheetName val="ЦХЛ"/>
      <sheetName val="ПКЦ"/>
      <sheetName val="ПМТС"/>
      <sheetName val="УАТКС"/>
      <sheetName val="Соцсфера+КПТ"/>
      <sheetName val="УКС"/>
      <sheetName val="РСК"/>
      <sheetName val="ЭМЦ"/>
      <sheetName val="ЭлМНУ"/>
      <sheetName val="ЦРЭО"/>
      <sheetName val="КПТ"/>
      <sheetName val="Соцсфера-2"/>
      <sheetName val="цены"/>
      <sheetName val="УАТКС (2)"/>
      <sheetName val="УАТКС 2011"/>
      <sheetName val="4 прил."/>
      <sheetName val="КСС5мес"/>
      <sheetName val="Нурказган июнь"/>
      <sheetName val="ЦЕННИК ИЮЛЬ"/>
      <sheetName val="новые ТМЦ"/>
      <sheetName val="в работу"/>
      <sheetName val="снижение"/>
      <sheetName val="повыш"/>
      <sheetName val="новые"/>
      <sheetName val="ценник июнь"/>
      <sheetName val="список из заявок"/>
      <sheetName val="оранж+син"/>
      <sheetName val="Период"/>
      <sheetName val="База"/>
      <sheetName val="База уголь"/>
      <sheetName val="Свод уголь"/>
      <sheetName val="Зарплата"/>
      <sheetName val="Эл.энергия"/>
      <sheetName val="Налог на имущество"/>
      <sheetName val="БЗПР"/>
      <sheetName val="БЗПР (инфл)"/>
      <sheetName val="БЗПР(проходка)"/>
      <sheetName val="Процессы"/>
      <sheetName val="Процессы анализ"/>
      <sheetName val="без инфляции"/>
      <sheetName val="с инфляцией"/>
      <sheetName val="с инфляцией (2)"/>
      <sheetName val="ТЛ_реал"/>
      <sheetName val="ИзмВариант3-план"/>
      <sheetName val="График Реализации - план"/>
      <sheetName val="Потоки ДС_реал"/>
      <sheetName val="ГрафикРеал_реал"/>
      <sheetName val="График Реализации - отклонения"/>
      <sheetName val="Компл.3-план"/>
      <sheetName val="Инвестиции - план"/>
      <sheetName val="Анализ инвестиций (с инфляцией)"/>
      <sheetName val="Анализ инвестиций"/>
      <sheetName val="Финансовые КПЭ_реал"/>
      <sheetName val="Потоки денежных средств- план"/>
      <sheetName val="Вариант3- план"/>
      <sheetName val="КПЭ-план"/>
      <sheetName val="Производ КПЭ_реал"/>
      <sheetName val="Титульный лист"/>
      <sheetName val="КПЭ"/>
      <sheetName val="Варианты1"/>
      <sheetName val="Инвестиции"/>
      <sheetName val="График ввода-выбытия"/>
      <sheetName val="Выработка"/>
      <sheetName val="ИсходныеДанные"/>
      <sheetName val="Модуль_414-с"/>
      <sheetName val="Модуль_314-с"/>
      <sheetName val="Транспортировка"/>
      <sheetName val="ИндИнфляции"/>
      <sheetName val="Базовый_вариант"/>
      <sheetName val="Вариант3"/>
      <sheetName val="ИзмВариант3"/>
      <sheetName val="Компл.3"/>
      <sheetName val="Риск3"/>
      <sheetName val="Заключение"/>
      <sheetName val="Анализ рисков"/>
      <sheetName val="ИсхДан"/>
      <sheetName val="612-С"/>
      <sheetName val="assump"/>
      <sheetName val="output"/>
      <sheetName val="Cost by product CUR"/>
      <sheetName val="Cost by product PR"/>
      <sheetName val="COGS CUR"/>
      <sheetName val="COGS PR"/>
      <sheetName val="COGS total"/>
      <sheetName val="WCap"/>
      <sheetName val="Income St"/>
      <sheetName val="CashFlow &amp; Debt"/>
      <sheetName val="Balance Sheet"/>
      <sheetName val="Cost by p೗_x0000__x0000_Āct CUR"/>
      <sheetName val="Свод2001"/>
      <sheetName val="Р.г.д.01"/>
      <sheetName val="ДолУч"/>
      <sheetName val="Свод10"/>
      <sheetName val="Свод11"/>
      <sheetName val="Свод12"/>
      <sheetName val="Д_с_пр8"/>
      <sheetName val="Д_с_пр9"/>
      <sheetName val="Д_с_пр9(ф)"/>
      <sheetName val="ДП08"/>
      <sheetName val="ДП09"/>
      <sheetName val="ДП10"/>
      <sheetName val="ДП11"/>
      <sheetName val="ДП12"/>
      <sheetName val="СД8"/>
      <sheetName val="СД9"/>
      <sheetName val="СД10"/>
      <sheetName val="СД11"/>
      <sheetName val="СД12"/>
      <sheetName val="ДЗа8_01 (3)"/>
      <sheetName val="Д_с_пр8 (ф)"/>
      <sheetName val="Пл_3кв_доб "/>
      <sheetName val="Пл_3кв_доб(август)"/>
      <sheetName val="Пл_3кв_доб(СЕНТЯБРЬ)"/>
      <sheetName val="Пл_3кв_доб(СЕНТЯБРЬ) (2)"/>
      <sheetName val="Пл_4кв_доб"/>
      <sheetName val="Пл_4кв_доб (2)"/>
      <sheetName val="Пл_4кв_доб (нач)"/>
      <sheetName val="Пл_4кв_доб (нач) (3)"/>
      <sheetName val="Пл_4кв_доб (нач) (4)"/>
      <sheetName val="Д_с_пр10"/>
      <sheetName val="Д_с_пр10 (ф)"/>
      <sheetName val="Д_с_пр11"/>
      <sheetName val="Д_с_пр12(ф)"/>
      <sheetName val="Д_с_пр01_02"/>
      <sheetName val="Д_с_пр01_02 (2)"/>
      <sheetName val="Д_с_пр02_02 "/>
      <sheetName val="Д_с_пр03_02"/>
      <sheetName val="Пл_4кв_доб (нач) (5)"/>
      <sheetName val="Пл_4кв_доб (ноябрь)"/>
      <sheetName val="Пл_4кв_доб(декабрь)"/>
      <sheetName val="Пл_4кв_доб (нач) (2)"/>
      <sheetName val="Пл_1кв_доб_02"/>
      <sheetName val="ПЛ_ПР_1кв02"/>
      <sheetName val="ПЛ_ПР_3кв01"/>
      <sheetName val="ПЛ_ПР_4кв01"/>
      <sheetName val="ДЗа9_01"/>
      <sheetName val="Пл4кв_доб(3)"/>
      <sheetName val="ДЗа9_01(2)"/>
      <sheetName val="ДЗа9_01(3)"/>
      <sheetName val="ДЗа10_01"/>
      <sheetName val="ДЗа10_01 (2)"/>
      <sheetName val="ДЗа10_01 (3)"/>
      <sheetName val="ДЗа11_01"/>
      <sheetName val="ДЗа11_01 (2)"/>
      <sheetName val="ДЗа11_01 (3)"/>
      <sheetName val="ДЗа12_01"/>
      <sheetName val="ДЗа12_01 (2)"/>
      <sheetName val="ДЗа12_01 (3)"/>
      <sheetName val="Сост.зап."/>
      <sheetName val="#ССЫЛКА"/>
      <sheetName val="производство"/>
      <sheetName val="План"/>
      <sheetName val="ценообразование"/>
      <sheetName val="списание"/>
      <sheetName val="кислород"/>
      <sheetName val="ремонты"/>
      <sheetName val="топливо"/>
      <sheetName val="электро"/>
      <sheetName val="А"/>
      <sheetName val="амортизация"/>
      <sheetName val="ББЛ"/>
      <sheetName val="БДДС1"/>
      <sheetName val="25_1"/>
      <sheetName val="44"/>
      <sheetName val="ком_расх"/>
      <sheetName val="ком-р"/>
      <sheetName val="маржа"/>
      <sheetName val="БДР"/>
      <sheetName val="91"/>
      <sheetName val="Б_ Мат-лы"/>
      <sheetName val="теплоэн"/>
      <sheetName val="Тр_Нал"/>
      <sheetName val="НДС"/>
      <sheetName val="Нал_пр"/>
      <sheetName val="97"/>
      <sheetName val="страх"/>
      <sheetName val="ПФот"/>
      <sheetName val="зп"/>
      <sheetName val="деб"/>
      <sheetName val="кред"/>
      <sheetName val="IFRS"/>
      <sheetName val="Инвестиции - варианты"/>
      <sheetName val="COGS"/>
      <sheetName val="Свод Пр"/>
      <sheetName val="2"/>
      <sheetName val="13"/>
      <sheetName val="14"/>
      <sheetName val="27"/>
      <sheetName val="28"/>
      <sheetName val="31"/>
      <sheetName val="статус"/>
      <sheetName val="PL_MM cons"/>
      <sheetName val="Жерек аморт."/>
      <sheetName val="PL_FM сons"/>
      <sheetName val="BS_FM cons"/>
      <sheetName val="BS_Alel+неАлел"/>
      <sheetName val="PL_MM Alel"/>
      <sheetName val="PL_MM Zherek"/>
      <sheetName val="PL_FM_Zherek"/>
      <sheetName val="неАлел"/>
      <sheetName val="Production plan"/>
      <sheetName val="НЗП"/>
      <sheetName val="ОС_Аморт"/>
      <sheetName val="КПЭ Келтик"/>
      <sheetName val="КПЭ(641перс)"/>
      <sheetName val="Сравнение (2)"/>
      <sheetName val="д.р."/>
      <sheetName val="пнс 7 мес"/>
      <sheetName val="затр 7 мес"/>
      <sheetName val="допфонд завод"/>
      <sheetName val="допфонд рудник"/>
      <sheetName val="допфонд участок"/>
      <sheetName val="допфонд админ"/>
      <sheetName val="план горн работ"/>
      <sheetName val="оплата труда"/>
      <sheetName val="Расчет стоимости ГПР в разбивке"/>
      <sheetName val="pivot2"/>
      <sheetName val="КПЭ (614перс)"/>
      <sheetName val="3.16 Внеш.конц."/>
      <sheetName val="Питание1"/>
      <sheetName val="ОБЩЕУЧ"/>
      <sheetName val="РУДНИК"/>
      <sheetName val="ЗАВОД"/>
      <sheetName val="АДМИН"/>
      <sheetName val="ФОТ-УК"/>
      <sheetName val="2.01 ГПР"/>
      <sheetName val="2.02 очист"/>
      <sheetName val="2.03 ВШТ"/>
      <sheetName val="2.04 общеруд"/>
      <sheetName val="2.05 общешахт"/>
      <sheetName val="9.Costs by Types&amp;Centers"/>
      <sheetName val="нормы расходов"/>
      <sheetName val="3.01 дроб"/>
      <sheetName val="3.02 измельч"/>
      <sheetName val="Цены на реагенты"/>
      <sheetName val="3.04 флот"/>
      <sheetName val="3.05 biox"/>
      <sheetName val="3.06 cil"/>
      <sheetName val="3.08 элюир+зк"/>
      <sheetName val="3.09 реаг.цех"/>
      <sheetName val="3.10 хвост"/>
      <sheetName val="Analysis Costs"/>
      <sheetName val="3.12 общезав"/>
      <sheetName val="ГСМ"/>
      <sheetName val="3.14 эл.мех"/>
      <sheetName val="3.15 отк"/>
      <sheetName val="Production costs"/>
      <sheetName val="Debts"/>
      <sheetName val="справочник"/>
      <sheetName val="Внереализац"/>
      <sheetName val="Аренда техники"/>
      <sheetName val="Mining comments"/>
      <sheetName val="Plant comments"/>
      <sheetName val="Infr comments"/>
      <sheetName val="Жерек налоги"/>
      <sheetName val="Капекс тыс. дол."/>
      <sheetName val="Уд. расход реагентов по заводу "/>
      <sheetName val="Расход реагентов Кг."/>
      <sheetName val="Расходе реагентов тенге склад"/>
      <sheetName val="расход реагентов тенге завод"/>
      <sheetName val="Расход реагентов тенге Бух"/>
      <sheetName val="Расход реагентов USD"/>
      <sheetName val="Переработка"/>
      <sheetName val="Bridge EBITDA (СБП)"/>
      <sheetName val="Bridge EBITDA"/>
      <sheetName val="Cash-costs_Summary"/>
      <sheetName val="Cash-costs_Details"/>
      <sheetName val="СС_Details (собств.конц)"/>
      <sheetName val="1. вводные"/>
      <sheetName val="ПЗГ_цели"/>
      <sheetName val="KPI_YTD"/>
      <sheetName val="TCC_absolute"/>
      <sheetName val="1.1 KPI"/>
      <sheetName val="1.2 PL (с аморт)"/>
      <sheetName val="1.2 PL"/>
      <sheetName val="1.3 BS"/>
      <sheetName val="1.4 CF"/>
      <sheetName val="1.5 PL_FM"/>
      <sheetName val="1.6 BS_FM"/>
      <sheetName val="1.7 PL_MM"/>
      <sheetName val="WIP"/>
      <sheetName val="КЗкомпании"/>
      <sheetName val="Лондон"/>
      <sheetName val="8. АДМИН"/>
      <sheetName val="Соц.расх"/>
      <sheetName val="1.9 PCC_анализ_8м"/>
      <sheetName val="1.9 PCC_анализПЗГ"/>
      <sheetName val="БП_2010vs2009"/>
      <sheetName val="2.1 ПРГР"/>
      <sheetName val="2.2 План производства"/>
      <sheetName val="2.3 концентрат"/>
      <sheetName val="1.8 PCC_bridge (2)"/>
      <sheetName val="1.8 PCC_bridge"/>
      <sheetName val="ФОТ_Келтик"/>
      <sheetName val="Трансп_ руды 2010"/>
      <sheetName val="Аренда техники на 2010 машчас"/>
      <sheetName val="Спецодежда"/>
      <sheetName val="4. РУДНИК"/>
      <sheetName val="5. РУДОПОДГ"/>
      <sheetName val="ФОТ_Алел"/>
      <sheetName val="нормы"/>
      <sheetName val="БЗК"/>
      <sheetName val="4.1 ГПР"/>
      <sheetName val="4.2 очист"/>
      <sheetName val="4.3 ВШТ"/>
      <sheetName val="4.4 общеруд"/>
      <sheetName val="4.5 общешахт"/>
      <sheetName val="7. ОБЩЕУЧ"/>
      <sheetName val="4.6 ЭРР"/>
      <sheetName val="6. ЗАВОД"/>
      <sheetName val="5.1 дроб"/>
      <sheetName val="5.2 измельч"/>
      <sheetName val="6.1 флот"/>
      <sheetName val="6.2 biox"/>
      <sheetName val="6.3 cil-elution"/>
      <sheetName val="6.4 ЗК"/>
      <sheetName val="6.5 реаг.цех"/>
      <sheetName val="6.6 хвост"/>
      <sheetName val="6.7 общезав"/>
      <sheetName val="6.8 эл.мех"/>
      <sheetName val="6.9 отк"/>
      <sheetName val="справ2"/>
      <sheetName val="Хеллас_контракт"/>
      <sheetName val="стоимость на единицу_YTD"/>
      <sheetName val="стоимость на единицу_MTD"/>
      <sheetName val="Алел НИ"/>
      <sheetName val="расч по греч"/>
      <sheetName val="Пр-воБП"/>
      <sheetName val="ПРГР"/>
      <sheetName val="БП 2011"/>
      <sheetName val="AVP"/>
      <sheetName val="HLF"/>
      <sheetName val="PG"/>
      <sheetName val="KMB"/>
      <sheetName val="CL"/>
      <sheetName val="LINKS"/>
      <sheetName val="513_U"/>
      <sheetName val="титул"/>
      <sheetName val="Таблица рассрочки"/>
      <sheetName val="Продажа"/>
      <sheetName val="%D0%92%D0%BE%D1%81%D1%81%D1%82%"/>
      <sheetName val="Approximate order for #1"/>
      <sheetName val="Stores"/>
      <sheetName val="Check"/>
      <sheetName val="PRJ Total"/>
      <sheetName val="Daily"/>
      <sheetName val="Incoming"/>
      <sheetName val="Heading "/>
      <sheetName val="A 13"/>
      <sheetName val="E.P. Recap OMGC"/>
      <sheetName val="Diagramm"/>
      <sheetName val="Tea break count"/>
      <sheetName val="Сommandant count"/>
      <sheetName val="DEED"/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сводная"/>
      <sheetName val="2003(окончат) "/>
      <sheetName val="Смета "/>
      <sheetName val="Данные для графиков"/>
      <sheetName val="Откл. по фин. рез"/>
      <sheetName val="план_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$2000"/>
      <sheetName val="ТамП"/>
      <sheetName val="Смета затрат"/>
      <sheetName val="Contents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P&amp;L"/>
      <sheetName val="CF "/>
      <sheetName val="Tax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исп прибыли"/>
      <sheetName val="216"/>
      <sheetName val="211"/>
      <sheetName val="decording"/>
      <sheetName val="dt_rez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бал.на рассмотрение"/>
      <sheetName val="баланс лома"/>
      <sheetName val="сталь"/>
      <sheetName val="мартIкварт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р 2"/>
      <sheetName val="Анализ чувствительности"/>
      <sheetName val="диаграммы"/>
      <sheetName val="сводный"/>
      <sheetName val="О проекте"/>
      <sheetName val="SpInputs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октябрь план"/>
      <sheetName val="Капекс"/>
      <sheetName val="оборудование"/>
      <sheetName val="октябрь план 2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I кв.2001План-Факт"/>
      <sheetName val="Цеховые"/>
      <sheetName val="Центральные"/>
      <sheetName val="MAIN_page"/>
      <sheetName val="Жд тариф"/>
      <sheetName val="цеховые_без сырья"/>
      <sheetName val="цеховые_без гр.зак"/>
      <sheetName val="Цеховые с прочими гр.зак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Вып_П_П_"/>
      <sheetName val="Настройки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Смета на программу №6"/>
      <sheetName val="Баланс кокса"/>
      <sheetName val="Путин"/>
      <sheetName val="КлассКМК(ПС)"/>
      <sheetName val="DB2002"/>
      <sheetName val="СводЕАХ"/>
      <sheetName val="4. NWABC"/>
      <sheetName val="ОЖ ГОД (ТН_x0005_"/>
      <sheetName val="3_01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Data USA Cdn$"/>
      <sheetName val="Data USA US$"/>
      <sheetName val="COMPS"/>
      <sheetName val="NTMK sales FRT"/>
      <sheetName val="rozvaha"/>
      <sheetName val="стр.2"/>
      <sheetName val="Data USA Adj US$"/>
      <sheetName val="Sets"/>
      <sheetName val="621 оригинал"/>
      <sheetName val="Фин план"/>
      <sheetName val="Расчет сырья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Движение по месяцам"/>
      <sheetName val="Доход "/>
      <sheetName val="УГЭ, УГМ"/>
      <sheetName val="Зачёт"/>
      <sheetName val="ЮжКУ"/>
      <sheetName val="ЖДТ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companies"/>
      <sheetName val="SETKI"/>
      <sheetName val="PL"/>
      <sheetName val="BS_n"/>
      <sheetName val="CF indir"/>
      <sheetName val="CF dir"/>
      <sheetName val="15св"/>
      <sheetName val="15расш"/>
      <sheetName val="Выручка"/>
      <sheetName val="Смета на ед"/>
      <sheetName val="КФИ"/>
      <sheetName val="4_Лом"/>
      <sheetName val="4_Шлак"/>
      <sheetName val="12_ЦШП"/>
      <sheetName val="9.2.Вторресурс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CPIF"/>
      <sheetName val="6,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Остатки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3А"/>
      <sheetName val="09"/>
      <sheetName val="13А"/>
      <sheetName val="14А"/>
      <sheetName val="18А"/>
      <sheetName val="18В"/>
      <sheetName val="18С"/>
      <sheetName val="19А"/>
      <sheetName val="21А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VAT returns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У пост и перем"/>
      <sheetName val="Произв.рас"/>
      <sheetName val="угли"/>
      <sheetName val="смола"/>
      <sheetName val="Вс.матер"/>
      <sheetName val="НЗП раб.К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Сорт"/>
      <sheetName val="Слит"/>
      <sheetName val="МНЛЗ"/>
      <sheetName val="Тех. отч."/>
      <sheetName val="Шлак двор"/>
      <sheetName val="Рез-ты"/>
      <sheetName val="Произ-во (в САП)"/>
      <sheetName val="Служебн.инф.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Прямые договора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rem"/>
      <sheetName val="пр.А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Параметры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АР徸"/>
      <sheetName val="Резерв МПЗ"/>
      <sheetName val="Brew rub"/>
      <sheetName val="St"/>
      <sheetName val="по плательщикам"/>
      <sheetName val="по продукции"/>
      <sheetName val="3.6.1.CFdir (2)"/>
      <sheetName val="без схем"/>
      <sheetName val="итоги по банкам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FES"/>
      <sheetName val="Input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Store"/>
      <sheetName val="Temp"/>
      <sheetName val="MSR"/>
      <sheetName val="исх"/>
      <sheetName val="Расче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Рез_т"/>
      <sheetName val="ПАССАЖ. И ВСПОМ. ТРАНСП."/>
      <sheetName val="Общие начальные данные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 Налоги_из_прибыли"/>
      <sheetName val="Финансовая реализуемость"/>
      <sheetName val="Эффективность_Ком"/>
      <sheetName val="Эффективность_Бю"/>
      <sheetName val="Чувствительность"/>
      <sheetName val="Коэффициенты"/>
      <sheetName val="TEP"/>
      <sheetName val="Диаграмма_чу"/>
      <sheetName val="MAIN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Общая_информация"/>
      <sheetName val="Допущения"/>
      <sheetName val="Доходы"/>
      <sheetName val="Строительство"/>
      <sheetName val="IRR"/>
      <sheetName val="АВС"/>
      <sheetName val="Расходы"/>
      <sheetName val="Обортный"/>
      <sheetName val="ЛимМех"/>
      <sheetName val="расчнал"/>
      <sheetName val="ИндЗащита"/>
      <sheetName val="Аренда"/>
      <sheetName val="ШтатСентачан"/>
      <sheetName val="ЛимОсн"/>
      <sheetName val="Лимит"/>
      <sheetName val="СебТриокс"/>
      <sheetName val="Prise"/>
      <sheetName val="ПланГр"/>
      <sheetName val="Усл"/>
      <sheetName val="Зимник"/>
      <sheetName val="Себестоимости"/>
      <sheetName val="Трансп"/>
      <sheetName val="Электрич"/>
      <sheetName val="Старые"/>
      <sheetName val="Подстанция"/>
      <sheetName val="ЛЭП"/>
      <sheetName val="Геолобсл"/>
      <sheetName val="Горные"/>
      <sheetName val="Производ"/>
      <sheetName val="АУП год"/>
      <sheetName val="Маркш"/>
      <sheetName val="НАЗ"/>
      <sheetName val="Риски"/>
      <sheetName val="Траспорт"/>
      <sheetName val="Шихта"/>
      <sheetName val="Сод Sb"/>
      <sheetName val="Маркетинг"/>
      <sheetName val="Доллар"/>
      <sheetName val="Кап. вложения"/>
      <sheetName val="Кал планы"/>
      <sheetName val="Кльк. перераб"/>
      <sheetName val="Кальк. доб"/>
      <sheetName val="Сводн. себестоимость"/>
      <sheetName val="Basic Macroeconomic Assumptions"/>
      <sheetName val="ADJ"/>
      <sheetName val="ECON"/>
      <sheetName val="OIL"/>
      <sheetName val="Domestic Oil Price"/>
      <sheetName val="Export Duty on Products"/>
      <sheetName val="Export Oil Price"/>
      <sheetName val="Product Prices"/>
      <sheetName val="Domestic Crude Taxes"/>
      <sheetName val="Domestic Product Taxes"/>
      <sheetName val="Export Duty on Crude"/>
      <sheetName val="Modified CERA Oil Balance "/>
      <sheetName val="Russia Energy Balance"/>
      <sheetName val="Export Capacity"/>
      <sheetName val="Oil annual"/>
      <sheetName val="Products annual"/>
      <sheetName val="Domestic Oil Price Data"/>
      <sheetName val="InfoTEK Domestic Prices"/>
      <sheetName val="Downstream correlations"/>
      <sheetName val="Supply_Demand"/>
      <sheetName val="OPEC"/>
      <sheetName val="DOEDATA"/>
      <sheetName val="Basic_Macroeconomic_Assumptions"/>
      <sheetName val="Domestic_Oil_Price"/>
      <sheetName val="Export_Duty_on_Products"/>
      <sheetName val="Export_Oil_Price"/>
      <sheetName val="Product_Prices"/>
      <sheetName val="Domestic_Crude_Taxes"/>
      <sheetName val="Domestic_Product_Taxes"/>
      <sheetName val="Export_Duty_on_Crude"/>
      <sheetName val="Modified_CERA_Oil_Balance_"/>
      <sheetName val="Russia_Energy_Balance"/>
      <sheetName val="Export_Capacity"/>
      <sheetName val="Oil_annual"/>
      <sheetName val="Products_annual"/>
      <sheetName val="Domestic_Oil_Price_Data"/>
      <sheetName val="InfoTEK_Domestic_Prices"/>
      <sheetName val="Downstream_correlations"/>
      <sheetName val="RCF"/>
      <sheetName val="свод для 9.2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Специф."/>
      <sheetName val="Доп согл"/>
      <sheetName val="Леса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Лист3 (2)"/>
      <sheetName val="простой сп."/>
      <sheetName val="ТЭЦ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Database (RUR)Mar YTD"/>
      <sheetName val="Share Price 200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Прибыль"/>
      <sheetName val="Кэш-фло"/>
      <sheetName val="Штат"/>
      <sheetName val="БюджетЭффект"/>
      <sheetName val="Расчеты1"/>
      <sheetName val="налог"/>
      <sheetName val="Gen"/>
      <sheetName val="LS"/>
      <sheetName val="AP"/>
      <sheetName val="платежи"/>
      <sheetName val="Advances received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ОГ_x0005_"/>
      <sheetName val="Расч. потр. угле䠓"/>
      <sheetName val="Смета 恽「_x0000__x0000_矠_x0000__x0000_"/>
      <sheetName val="Смета 午_x0013_⎸ๅ恽る_x0000_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Input_Assumptions"/>
      <sheetName val="CFO"/>
      <sheetName val="GAAP"/>
      <sheetName val="Journals"/>
      <sheetName val="LineTrail"/>
      <sheetName val="ФФПРП 9m2004"/>
      <sheetName val="Inventory"/>
      <sheetName val="FA"/>
      <sheetName val="Review"/>
      <sheetName val="TMP"/>
      <sheetName val="Conversion"/>
      <sheetName val="Sales of other goods (T404108)"/>
      <sheetName val="Non-operating costs (P100_9000)"/>
      <sheetName val="Non-operating costs (P130_9000)"/>
      <sheetName val="charity (T416510)"/>
      <sheetName val="G&amp;A - Oth serv (T416369) 3m2004"/>
      <sheetName val="G&amp;A - Oth serv (T416369) 9m2004"/>
      <sheetName val="An_Ved91"/>
      <sheetName val="ФФПРП 3m2004"/>
      <sheetName val="ГРР"/>
      <sheetName val="advertising (T416350)"/>
      <sheetName val="запрос расшифровок"/>
      <sheetName val="для внесения изм. по году"/>
      <sheetName val="ошибки 9 мес"/>
      <sheetName val="Инфо"/>
      <sheetName val="РСБУ"/>
      <sheetName val="Поправки"/>
      <sheetName val="IFRS BS"/>
      <sheetName val="IFRS PL"/>
      <sheetName val="IFRS CFS"/>
      <sheetName val="IFRS Equity"/>
      <sheetName val="IFRS PPE"/>
      <sheetName val="TRAIL"/>
      <sheetName val="CC calculation"/>
      <sheetName val="VBA"/>
      <sheetName val="Indices"/>
      <sheetName val="итог"/>
      <sheetName val="отгрузка"/>
      <sheetName val="ресурсы"/>
      <sheetName val="цены_RUR"/>
      <sheetName val="цены_USD"/>
      <sheetName val="прогноз цены HRC"/>
      <sheetName val="СОК"/>
      <sheetName val="ДФВ"/>
      <sheetName val="ставка"/>
      <sheetName val="бета"/>
      <sheetName val="бета_euro"/>
      <sheetName val="бета_emerg"/>
      <sheetName val="инфляция и тарифы"/>
      <sheetName val="долги"/>
      <sheetName val="курc $"/>
      <sheetName val="мощности"/>
      <sheetName val="мировые цены"/>
      <sheetName val="цены_энергия"/>
      <sheetName val="..."/>
      <sheetName val="Диаграмма_цены"/>
      <sheetName val="CF_COMPILE"/>
      <sheetName val="COMPILE"/>
      <sheetName val="AP_MVT"/>
      <sheetName val="CH_ACC"/>
      <sheetName val="Накопительная ведомость"/>
      <sheetName val="Итоги"/>
      <sheetName val="Сводный отчет"/>
      <sheetName val="Настройка"/>
      <sheetName val="Общая информация"/>
      <sheetName val="Breakdown"/>
      <sheetName val="Expected vs Actual"/>
      <sheetName val="UST&amp;PIT"/>
      <sheetName val="Staff Shedule test"/>
      <sheetName val="Selection Management staff"/>
      <sheetName val="Test of details"/>
      <sheetName val="Audit Sampling Table"/>
      <sheetName val="Threshold Table (Alternative)"/>
      <sheetName val="Entity-supplied info test"/>
      <sheetName val="UST expectation"/>
      <sheetName val="XREF"/>
      <sheetName val="5Э"/>
      <sheetName val="Общие настройки"/>
      <sheetName val="Гр. ЧД+ДДС без курса"/>
      <sheetName val="Новая форма"/>
      <sheetName val="График Выплат ЛП"/>
      <sheetName val="Оферта лиз-кред"/>
      <sheetName val="Гр. Сравн. лиз. кред. без диск."/>
      <sheetName val="Ср лиз.кр"/>
      <sheetName val="Кредит"/>
      <sheetName val="ЛП"/>
      <sheetName val="Имущество"/>
      <sheetName val="Макр Т1"/>
      <sheetName val="ARM_PL"/>
      <sheetName val="мат. база"/>
      <sheetName val="мат. по МНК"/>
      <sheetName val="МЗ свод"/>
      <sheetName val="Тех.лит."/>
      <sheetName val="связь"/>
      <sheetName val="связь (2)"/>
      <sheetName val="уборка"/>
      <sheetName val="канц. (2)"/>
      <sheetName val="канц."/>
      <sheetName val="печать"/>
      <sheetName val="ТБ"/>
      <sheetName val="вахта"/>
      <sheetName val="транс. НПО"/>
      <sheetName val="транс. НПО (без 1,5 с 1 июля)"/>
      <sheetName val="Приложение (2)"/>
      <sheetName val="пропуск"/>
      <sheetName val="Приложение"/>
      <sheetName val="Химчистка"/>
      <sheetName val="смета общ"/>
      <sheetName val="смета общ (1кв.ф.)"/>
      <sheetName val="смета для анал ПРЦЭО без РНО "/>
      <sheetName val="для аналилПРЦЭО РНО"/>
      <sheetName val="смета (с А-50)посл."/>
      <sheetName val="смета УК (для ТН)"/>
      <sheetName val="смета УК (разд.)"/>
      <sheetName val="перем.по факту мая"/>
      <sheetName val="пост.по факту мая"/>
      <sheetName val="Перемен."/>
      <sheetName val="для анализа ПРЦЭО"/>
      <sheetName val="сonst"/>
      <sheetName val="смета УК (перем., пост.)"/>
      <sheetName val="8%"/>
      <sheetName val="смета УК (с РНО)"/>
      <sheetName val="смета УК (для ТН) (3)"/>
      <sheetName val="вып. за 1 полугодие"/>
      <sheetName val="смета Запад"/>
      <sheetName val="смета Восток"/>
      <sheetName val="ОХР"/>
      <sheetName val="БДР Запад-УК"/>
      <sheetName val="БДР Восток-ук"/>
      <sheetName val="БДР УК-ук"/>
      <sheetName val="БДР РНО"/>
      <sheetName val="бдр УК ТН "/>
      <sheetName val="бдр  для ТН"/>
      <sheetName val="объемы  1 кв.2006"/>
      <sheetName val="объемы 2006 (пробег-185)"/>
      <sheetName val="объемы (ВП-185-215%)"/>
      <sheetName val="объемы 2006 (185ср. посл.)"/>
      <sheetName val="ФОТ (185ср. посл)"/>
      <sheetName val="Транс. (185ср. посл)"/>
      <sheetName val="МЗ (185ср. посл)"/>
      <sheetName val="НР (185ср. посл) "/>
      <sheetName val="накл.расх. ср."/>
      <sheetName val="транзит "/>
      <sheetName val="ОНВСС"/>
      <sheetName val="объемы 2006"/>
      <sheetName val="бдр УК ТН  (2)"/>
      <sheetName val="пост.по факту мая (2)"/>
      <sheetName val="01.07.07."/>
      <sheetName val="Выпадающие меню"/>
      <sheetName val="ОТЧЕТ по 17гр по АУТТ-1 на 01_0"/>
      <sheetName val="6.-"/>
      <sheetName val="6.2"/>
      <sheetName val="Рем"/>
      <sheetName val="тмс +тпс"/>
      <sheetName val="тмс"/>
      <sheetName val="тпс"/>
      <sheetName val="энерго"/>
      <sheetName val="Транс"/>
      <sheetName val="ТСТ"/>
      <sheetName val="ТНД"/>
      <sheetName val="ГНГСС"/>
      <sheetName val="ТНГ"/>
      <sheetName val="Татбур"/>
      <sheetName val="Сист"/>
      <sheetName val="Тик"/>
      <sheetName val="свод по УК"/>
      <sheetName val="Налоги (из налогов)"/>
      <sheetName val="график выкупа"/>
      <sheetName val="Print Calc"/>
      <sheetName val="Selling data"/>
      <sheetName val="Hidden data"/>
      <sheetName val="Rentals"/>
      <sheetName val="Selling Lessee"/>
      <sheetName val="cboData"/>
      <sheetName val="samradDatePicker"/>
      <sheetName val="Ф 2.2"/>
      <sheetName val="Аморт2.1"/>
      <sheetName val="ГП УСПД"/>
      <sheetName val="7 ФЗП"/>
      <sheetName val="УАН 8.3"/>
      <sheetName val="УАН расчет"/>
      <sheetName val="8.5 УТТ"/>
      <sheetName val="УТТ расчет"/>
      <sheetName val="УСПД 8.7"/>
      <sheetName val="вода"/>
      <sheetName val="10.1"/>
      <sheetName val="10.1.1"/>
      <sheetName val="10.5"/>
      <sheetName val="12.1"/>
      <sheetName val="12.2"/>
      <sheetName val="12.3"/>
      <sheetName val="12.4"/>
      <sheetName val="12.9"/>
      <sheetName val="12.13"/>
      <sheetName val="12.15"/>
      <sheetName val="раздел II"/>
      <sheetName val="ЕСН 1"/>
      <sheetName val="ЕСН"/>
      <sheetName val="раздел VI"/>
      <sheetName val="АУПКРС"/>
      <sheetName val="УАН"/>
      <sheetName val="АУРОНО"/>
      <sheetName val="АУСПД"/>
      <sheetName val="УНСМ"/>
      <sheetName val="УТТ строка VII.9"/>
      <sheetName val="V раздел"/>
      <sheetName val="рент.1"/>
      <sheetName val="рент"/>
      <sheetName val="F1002"/>
      <sheetName val="КРС"/>
      <sheetName val="Квал.состав"/>
      <sheetName val="Структура цеха (2)"/>
      <sheetName val="ф.2"/>
      <sheetName val="Лист 2"/>
      <sheetName val="Ф№1"/>
      <sheetName val="УНВ и Р Ц на Р по А, С и М"/>
      <sheetName val="bal1005"/>
      <sheetName val="bal1004"/>
      <sheetName val="bal1003"/>
      <sheetName val="BAL1006"/>
      <sheetName val="bal1002"/>
      <sheetName val="BAL1001"/>
      <sheetName val="uv"/>
      <sheetName val="F1000"/>
      <sheetName val="F1001"/>
      <sheetName val="к  прог.экон."/>
      <sheetName val="варианты"/>
      <sheetName val="вар к  пятнице"/>
      <sheetName val="оконч."/>
      <sheetName val=" Нефть"/>
      <sheetName val="Основные"/>
      <sheetName val="Природ.газ"/>
      <sheetName val="Нефть-расш."/>
      <sheetName val="на  30%-II"/>
      <sheetName val="   30%"/>
      <sheetName val="СМ-р"/>
      <sheetName val="См"/>
      <sheetName val="Калькуляция"/>
      <sheetName val="См   ЗКК"/>
      <sheetName val="баланс  эл.эн."/>
      <sheetName val="на  30% (2)"/>
      <sheetName val="SPRmes"/>
      <sheetName val="SPRkv"/>
      <sheetName val="См (с  ЗКК)"/>
      <sheetName val="СМ-р (2)"/>
      <sheetName val="Кап ремонт"/>
      <sheetName val="СТГ"/>
      <sheetName val="F1004 (2)"/>
      <sheetName val="F1004"/>
      <sheetName val="ПОКАЗ"/>
      <sheetName val="ЦЕХА"/>
      <sheetName val="БИЗНЕС"/>
      <sheetName val="FAKS расчет"/>
      <sheetName val="FAKS pl"/>
      <sheetName val="объем  пр-ва2001"/>
      <sheetName val="УКК "/>
      <sheetName val="ОФ 2001"/>
      <sheetName val="BAL1006_kv"/>
      <sheetName val="uv_kv"/>
      <sheetName val="F1006"/>
      <sheetName val="F1003"/>
      <sheetName val="ПЕЧАТЬ_Ф1000"/>
      <sheetName val="ПЕЧАТЬ_Ф1001"/>
      <sheetName val="ПЕЧАТЬ_Ф1002"/>
      <sheetName val="ПЕЧАТЬ_Ф1006"/>
      <sheetName val="ПЕЧАТЬ_Ф1003"/>
      <sheetName val="ПЕЧАТЬ_Ф1004"/>
      <sheetName val="Лист2 (2)"/>
      <sheetName val="Лист2 (3)"/>
      <sheetName val="Лист2 (4)"/>
      <sheetName val="Лист6 (2)"/>
      <sheetName val="Лист6 (3)"/>
      <sheetName val="рас.по охр.тр."/>
      <sheetName val="2005г.план"/>
      <sheetName val="2005г.факт"/>
      <sheetName val="расш.2005г."/>
      <sheetName val="1кв.06г."/>
      <sheetName val="расшифровка 1кв."/>
      <sheetName val="расш.1пол."/>
      <sheetName val="6 мес.06г."/>
      <sheetName val="6мес.06г.(Ширяева)"/>
      <sheetName val="расш.Меж."/>
      <sheetName val="расш.9мес"/>
      <sheetName val="ф.29мес."/>
      <sheetName val="Анализ 9 мес."/>
      <sheetName val="расш.2006г."/>
      <sheetName val="расш. к форме2"/>
      <sheetName val="Ф.2(2006г.)"/>
      <sheetName val="Анализ 2006 год"/>
      <sheetName val="Расш.1кв.2007г."/>
      <sheetName val="Ф2 1кв.2007г."/>
      <sheetName val="Ф1 1кв.2007г."/>
      <sheetName val="2.План счетов"/>
      <sheetName val="3.1.Актив"/>
      <sheetName val="3.2.Пассив"/>
      <sheetName val="4.Структура"/>
      <sheetName val="Штатное_расписание 2008"/>
      <sheetName val="6.Списки раб. мест"/>
      <sheetName val="7.Ср.проводки"/>
      <sheetName val="8.Перв.документы"/>
      <sheetName val="9.Сеть"/>
      <sheetName val="ФОТ "/>
      <sheetName val="ФОТ по видам деятельности "/>
      <sheetName val="недвиж."/>
      <sheetName val="движ."/>
      <sheetName val="с коэф1,117"/>
      <sheetName val="тарифы на 1.12.07"/>
      <sheetName val="тарифы со сторонними"/>
      <sheetName val="тарифы со сторонними _2_"/>
      <sheetName val="АУРОНО оконч.вариант"/>
      <sheetName val="Основная (2)"/>
      <sheetName val="SolE294"/>
      <sheetName val="SolE294 (2)"/>
      <sheetName val="к 25.01.06"/>
      <sheetName val="к 25.01.06 (посл.)"/>
      <sheetName val="к инф.о дох.договорах"/>
      <sheetName val="для коэф.в праздники"/>
      <sheetName val="к 02.02.06."/>
      <sheetName val="к 06.02.06 (посл.)"/>
      <sheetName val="БЕ ТЭК "/>
      <sheetName val="Statements"/>
      <sheetName val="Исх (2)"/>
      <sheetName val="Техн"/>
      <sheetName val="Капвл (2)"/>
      <sheetName val="Капвл"/>
      <sheetName val="Капвл напр"/>
      <sheetName val="Экспл"/>
      <sheetName val="Приб"/>
      <sheetName val="Кв в през"/>
      <sheetName val="ТЭП в през"/>
      <sheetName val="Ам.пр"/>
      <sheetName val="Рис.чув-ть  (2)"/>
      <sheetName val="бурение"/>
      <sheetName val="матрица"/>
      <sheetName val="кустование 1-2"/>
      <sheetName val="кустование 3-4"/>
      <sheetName val="профиль"/>
      <sheetName val="обустр"/>
      <sheetName val="скв, тпр, укпг"/>
      <sheetName val="смета УКПГ"/>
      <sheetName val="окт (3)"/>
      <sheetName val="мероприятия 1"/>
      <sheetName val="таблица"/>
      <sheetName val="мероприятия 2"/>
      <sheetName val="Диаграмма3"/>
      <sheetName val="мероприятия 2 (2)"/>
      <sheetName val="июн"/>
      <sheetName val="ит.эцн,шгн"/>
      <sheetName val="Накопит."/>
      <sheetName val="Остановл."/>
      <sheetName val="Расчёт_входной_10"/>
      <sheetName val="Расчёт_добычи_10"/>
      <sheetName val="Входная_10факт"/>
      <sheetName val="Расчёт_входной_11"/>
      <sheetName val="Расчёт_ добычи_ноябрь"/>
      <sheetName val="гр_ПНФ"/>
      <sheetName val="гр_НРФ"/>
      <sheetName val="график "/>
      <sheetName val="Ввод"/>
      <sheetName val="ГРП"/>
      <sheetName val="ИДН"/>
      <sheetName val="ТКРС"/>
      <sheetName val="Опт "/>
      <sheetName val="ППД"/>
      <sheetName val="расч вых"/>
      <sheetName val="Снижение производительности"/>
      <sheetName val="Снижение(25.11)"/>
      <sheetName val="Снижение(30.11)"/>
      <sheetName val="Снижение(23.12)"/>
      <sheetName val="Расчет май"/>
      <sheetName val="БД"/>
      <sheetName val="Опт.ячеек"/>
      <sheetName val="Итог "/>
      <sheetName val="График  ЦДНГ-3"/>
      <sheetName val="топ-20"/>
      <sheetName val="13219 "/>
      <sheetName val="8690"/>
      <sheetName val="8772"/>
      <sheetName val="План по увел. частоты"/>
      <sheetName val="РАСЧЕТ ДОБЫЧИ НА МЕСЯЦ"/>
      <sheetName val="График добычи на месяц"/>
      <sheetName val="Монит.потерь"/>
      <sheetName val="Факт. график добычи"/>
      <sheetName val="Ежес. мониторинг"/>
      <sheetName val="План (отчет) ГТМ доб. фонд"/>
      <sheetName val="План (отчет) ГТМ нагнет. фонд"/>
      <sheetName val="МЭР"/>
      <sheetName val="ГТМ"/>
      <sheetName val="Запуск"/>
      <sheetName val="Загрузка в формы расчета"/>
      <sheetName val="Анализ базы и ГТМ"/>
      <sheetName val="ГТМ по фильтру"/>
      <sheetName val="Итого по ДО"/>
      <sheetName val="Амир"/>
      <sheetName val="Андр"/>
      <sheetName val="Арл"/>
      <sheetName val="Ахт"/>
      <sheetName val="Илиш"/>
      <sheetName val="Карача-елг"/>
      <sheetName val="Кушнар"/>
      <sheetName val="Манчар"/>
      <sheetName val="Менеуз"/>
      <sheetName val="Нур"/>
      <sheetName val="Саит"/>
      <sheetName val="туймурз"/>
      <sheetName val="Тузлук"/>
      <sheetName val="Чекмаг"/>
      <sheetName val="Чермас"/>
      <sheetName val="Шелкан"/>
      <sheetName val="все"/>
      <sheetName val="sapactivexlhiddensheet"/>
      <sheetName val="Ачинский НПЗ"/>
      <sheetName val="расш для новой"/>
      <sheetName val="расш по старой"/>
      <sheetName val="Нефть 2008г"/>
      <sheetName val="Приложение3(Спец-жда)"/>
      <sheetName val=" КУЭН БП 2010 по единицам-1"/>
      <sheetName val=" по единицам 2010 -1"/>
      <sheetName val="1кв. 2007-2008гг"/>
      <sheetName val="9.2. "/>
      <sheetName val="9.3"/>
      <sheetName val="9.4"/>
      <sheetName val="9.5"/>
      <sheetName val="9.6"/>
      <sheetName val="9.7"/>
      <sheetName val="9.8"/>
      <sheetName val="10.2"/>
      <sheetName val="10.4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2.5"/>
      <sheetName val="12.6"/>
      <sheetName val="12.7"/>
      <sheetName val="12.8"/>
      <sheetName val="12.10"/>
      <sheetName val="12.11"/>
      <sheetName val="12.12"/>
      <sheetName val="12.14"/>
      <sheetName val="раздII амортизация"/>
      <sheetName val="раздII амортизация (2)"/>
      <sheetName val="рIII стр 3.1"/>
      <sheetName val="расчет к р III стр 3.1"/>
      <sheetName val="Р  III стр 3.2"/>
      <sheetName val="P III с. 3.4"/>
      <sheetName val="Р III с. 3.7."/>
      <sheetName val="не вх.в вал"/>
      <sheetName val="ППСН"/>
      <sheetName val="проч.продукция "/>
      <sheetName val="раздII реал"/>
      <sheetName val="ПТО"/>
      <sheetName val="2.2 "/>
      <sheetName val="График УУЛФ по Филиалам"/>
      <sheetName val="ПАРАМ"/>
      <sheetName val="Отдел1"/>
      <sheetName val="Отдел2"/>
      <sheetName val="Отдел3"/>
      <sheetName val="Отдел4"/>
      <sheetName val="Отдел5"/>
      <sheetName val="Отдел6"/>
      <sheetName val="Отдел7"/>
      <sheetName val="Отдел8"/>
      <sheetName val="О9"/>
      <sheetName val="Отдел10"/>
      <sheetName val="Отдел11"/>
      <sheetName val="О12"/>
      <sheetName val="Отдел13"/>
      <sheetName val="Итого"/>
      <sheetName val="смета стор."/>
      <sheetName val="смета итог"/>
      <sheetName val="смета БН"/>
      <sheetName val="Расш БН"/>
      <sheetName val="Ком"/>
      <sheetName val="Итог по НО"/>
      <sheetName val="Итого с НИС"/>
      <sheetName val="смета расч."/>
      <sheetName val="расшифр."/>
      <sheetName val="Обоснование"/>
      <sheetName val="смета итог (уточ)"/>
      <sheetName val="Расш БН для АГ"/>
      <sheetName val="смета БН для АГ"/>
      <sheetName val="Расш БН для АГ (2)"/>
      <sheetName val="Налог на им."/>
      <sheetName val="Затраты по договорам на 2003"/>
      <sheetName val="И(2)"/>
      <sheetName val="смета (3)"/>
      <sheetName val="Обоснование (3)"/>
      <sheetName val="смета (4)"/>
      <sheetName val="Обоснование (4)"/>
      <sheetName val="Обоснование 2"/>
      <sheetName val="Обоснование (2)"/>
      <sheetName val="Смета расх.приб."/>
      <sheetName val="добыча"/>
      <sheetName val="обслуж."/>
      <sheetName val="РСО"/>
      <sheetName val="сбор"/>
      <sheetName val="подготовка"/>
      <sheetName val="кальк 15%"/>
      <sheetName val="кальк 19%"/>
      <sheetName val="с_c"/>
      <sheetName val="с_c (2008)"/>
      <sheetName val="расш"/>
      <sheetName val="Эл энергия"/>
      <sheetName val="Химия"/>
      <sheetName val="амо"/>
      <sheetName val="Расчет ФЗП"/>
      <sheetName val="расчет числ раб"/>
      <sheetName val="ООО БКН"/>
      <sheetName val="на печать"/>
      <sheetName val="отправка"/>
      <sheetName val="расшифровки"/>
      <sheetName val="с подписью"/>
      <sheetName val="с подписью (2)"/>
      <sheetName val="расшифровки (2)"/>
      <sheetName val="расшифровки (2)-печать"/>
      <sheetName val="с подписью (срав)"/>
      <sheetName val="нефт"/>
      <sheetName val="нагн"/>
      <sheetName val="прочие ОС"/>
      <sheetName val="без прибыли"/>
      <sheetName val="Филиал"/>
      <sheetName val="КУДНГ"/>
      <sheetName val="АУДНГ "/>
      <sheetName val="ЮУДНГ"/>
      <sheetName val="УБР"/>
      <sheetName val="разреш.перерасход"/>
      <sheetName val="ноябрь (2)"/>
      <sheetName val="Форма 2.2 "/>
      <sheetName val="бп 2007"/>
      <sheetName val="лимит 2008"/>
      <sheetName val="2 "/>
      <sheetName val="4 "/>
      <sheetName val="Прил к 4"/>
      <sheetName val="6.1."/>
      <sheetName val="Прил к 6.1."/>
      <sheetName val="6.2. "/>
      <sheetName val="Прил к 6.2"/>
      <sheetName val="табл 1 к стр7"/>
      <sheetName val="табл 2 к стр 7"/>
      <sheetName val="Свод ООО"/>
      <sheetName val="9.2."/>
      <sheetName val="10.2."/>
      <sheetName val="кап.рем"/>
      <sheetName val="прил к 12.3"/>
      <sheetName val="прил к 12.5"/>
      <sheetName val="12.15 "/>
      <sheetName val="раздII"/>
      <sheetName val="р III cтр 3.4"/>
      <sheetName val="Р III с 3.7"/>
      <sheetName val="не вх.в вал прод "/>
      <sheetName val="прочая продукция "/>
      <sheetName val="расшифровка"/>
      <sheetName val="тепло на сторону"/>
      <sheetName val="тариф по ээ для транзита"/>
      <sheetName val="внутр.оборот"/>
      <sheetName val="распределение"/>
      <sheetName val="Газ попутный"/>
      <sheetName val="баланс нефти"/>
      <sheetName val="баланс газа"/>
      <sheetName val="фил КРС"/>
      <sheetName val="фил ПРС"/>
      <sheetName val="2008г."/>
      <sheetName val="ВПТС"/>
      <sheetName val="форма 2.2 на 10.10.08"/>
      <sheetName val="строка 3"/>
      <sheetName val="Газ попутный план 01.09.08  "/>
      <sheetName val="форма 2.2 на 20.10.08 "/>
      <sheetName val="форма 2.2 урез."/>
      <sheetName val="форма 2.2 для Давлетбаева"/>
      <sheetName val="форма 2.2 в сравнении"/>
      <sheetName val="форма 2.2 под спец-тов"/>
      <sheetName val="не вх в вал урез."/>
      <sheetName val="не вх в вал "/>
      <sheetName val="электроэнергия"/>
      <sheetName val="электроэнергия -18 млн."/>
      <sheetName val="газ попутный 2009"/>
      <sheetName val="ППСН "/>
      <sheetName val="ППСН урез."/>
      <sheetName val="план 2008"/>
      <sheetName val="не вх.в.вал"/>
      <sheetName val="13Т_БЯ"/>
      <sheetName val="Смета 2.2"/>
      <sheetName val="корректировка "/>
      <sheetName val="необх.лимит"/>
      <sheetName val="6.2(по УДН) "/>
      <sheetName val="прил.к 6.1"/>
      <sheetName val="Прил. к 6.2."/>
      <sheetName val="7 "/>
      <sheetName val="Прилож.1 к 7"/>
      <sheetName val="Прилож.2 к стр 7"/>
      <sheetName val="8. Свод ООО"/>
      <sheetName val="11.8 "/>
      <sheetName val="прил.к 12.5"/>
      <sheetName val="12.14 "/>
      <sheetName val="р.II амортизация"/>
      <sheetName val="прил. к рIII стр1."/>
      <sheetName val="Р  III стр 3.5"/>
      <sheetName val="газ попутный  "/>
      <sheetName val="проч.продукция"/>
      <sheetName val="технол.показ."/>
      <sheetName val="кап.ремонт"/>
      <sheetName val="НЗНО, ОЗНПО с 01.09.08"/>
      <sheetName val="Форма П-4"/>
      <sheetName val="оборот"/>
      <sheetName val="Данные - прош."/>
      <sheetName val="Бр. №1"/>
      <sheetName val="Бр. №2"/>
      <sheetName val="Бр. №3"/>
      <sheetName val="Бр. №4"/>
      <sheetName val="Бр. №5"/>
      <sheetName val="Бр. №6"/>
      <sheetName val="Бр. №8"/>
      <sheetName val="Бр. №9"/>
      <sheetName val="Бр. №10"/>
      <sheetName val="Бр. №11"/>
      <sheetName val="Хозрасчетная карта, Сентябрь, 2"/>
      <sheetName val="стр.1"/>
      <sheetName val="Объекты Выбросы"/>
      <sheetName val="Выбросы стац."/>
      <sheetName val="Выбросы передв."/>
      <sheetName val="Объекты Сбросы"/>
      <sheetName val="Сбросы"/>
      <sheetName val="Объекты Отходы"/>
      <sheetName val="ФККО"/>
      <sheetName val="Отходы"/>
      <sheetName val="Вещества Выбросы"/>
      <sheetName val="Виды топлива"/>
      <sheetName val="Вещества сбросы"/>
      <sheetName val="Виды отходов"/>
      <sheetName val="Боровое 9 мес"/>
      <sheetName val="свод 9 мес"/>
      <sheetName val="Правила оформления"/>
      <sheetName val="Ф2.2 КУТТ БП по кв."/>
      <sheetName val="Ф2.2 КУТТ БП помесячно"/>
      <sheetName val="2. МТР"/>
      <sheetName val="5.ГСМ"/>
      <sheetName val="6.2 Тепло Б.Энерго"/>
      <sheetName val="7.ФЗП"/>
      <sheetName val="8.1 Услуги КУЭН"/>
      <sheetName val="8.2 Услуги КУРОНО"/>
      <sheetName val="8.3 Услуги КУАН"/>
      <sheetName val="9.3 ОЗНПО"/>
      <sheetName val="9.2, 9.5, 11.6Капремонт обор. "/>
      <sheetName val="9.8 ПТУС"/>
      <sheetName val="10.5.1 Э.энергия фил."/>
      <sheetName val="10.5.2 Т.энергия фил."/>
      <sheetName val="10.5.3 вода фил."/>
      <sheetName val="10.5.4 дефектоскопия фил."/>
      <sheetName val="11.9 метрология"/>
      <sheetName val="11.10.1 техобсл.тр-та"/>
      <sheetName val="11.10.2 техобсл.оргтехники"/>
      <sheetName val="11.10.3-11.10.5 Зач, дефек, ан."/>
      <sheetName val="11.10.6.Градуировка резерв."/>
      <sheetName val="12.2 охрана труда"/>
      <sheetName val="12.3 охрана окр.среды"/>
      <sheetName val="12.4. Подготовка кадров"/>
      <sheetName val="12.6,12.7  связь и инф.усл.ст."/>
      <sheetName val="12.6.4. СКТС Автотрекер"/>
      <sheetName val="12.14 Вода и канализация"/>
      <sheetName val="12.15.1, 12.15.2 ГО и ЧС"/>
      <sheetName val="12.15.14-15Почт, канц, подписка"/>
      <sheetName val="12.15.16 Годовой СГТО"/>
      <sheetName val="Общий по ПТО"/>
      <sheetName val="12.15.19 ГИБДД МВД РБ"/>
      <sheetName val="ПЕНСИОНЕРЫ"/>
      <sheetName val="новогодние  подарки"/>
      <sheetName val="Юбиляры"/>
      <sheetName val="Накладные 2010"/>
      <sheetName val="Потребная прибыль 2010"/>
      <sheetName val="Доход по  тарифам с 01.01.2010"/>
      <sheetName val="ЦДНГ 5"/>
      <sheetName val="УУДНГ -5"/>
      <sheetName val="ЦДС УУДНГ  2009 по ед.-1"/>
      <sheetName val="План по ЦДС УДНГ на 2009 г"/>
      <sheetName val="материалы "/>
      <sheetName val="сред.взвеш.штанг"/>
      <sheetName val="мойка штанг с сорт."/>
      <sheetName val="ОМЗ мес"/>
      <sheetName val="IC_Sales"/>
      <sheetName val="IC_Purchases"/>
      <sheetName val="IC_Debtors"/>
      <sheetName val="IC_Creditors"/>
      <sheetName val="IC_OthInc"/>
      <sheetName val="FinAssets"/>
      <sheetName val="FinLiab"/>
      <sheetName val="Company"/>
      <sheetName val="Supporting data"/>
      <sheetName val="ЧТС"/>
      <sheetName val="сетка"/>
      <sheetName val="соотн"/>
      <sheetName val="водит"/>
      <sheetName val="ввод нов"/>
      <sheetName val="карьер"/>
      <sheetName val="сетка (сравнение)"/>
      <sheetName val="ИТР_руд"/>
      <sheetName val="ИТР_руд (доп1)"/>
      <sheetName val="ИТР_руд (доп2)"/>
      <sheetName val="ИТРДОП"/>
      <sheetName val="ИТР_реал."/>
      <sheetName val="ИТР_реал. (2)"/>
      <sheetName val="ИТР_зиф"/>
      <sheetName val="ИТР_сму_окс"/>
      <sheetName val="ИТР_Сковородино"/>
      <sheetName val="УГР"/>
      <sheetName val="УГР (2)"/>
      <sheetName val="АТЦ"/>
      <sheetName val="АТЦ (2)"/>
      <sheetName val="ЗИФ"/>
      <sheetName val="ЗИФ (2)"/>
      <sheetName val="ЗИФ_монт"/>
      <sheetName val="СГМ"/>
      <sheetName val="СГМ (2)"/>
      <sheetName val="ТВСиК"/>
      <sheetName val="ТВСиК (2)"/>
      <sheetName val="ЛЗУ"/>
      <sheetName val="ЛЗУ1"/>
      <sheetName val="скл_тмц"/>
      <sheetName val="скл_тмц (доп)"/>
      <sheetName val="Сковородино_грузчики"/>
      <sheetName val="гмо"/>
      <sheetName val="Столовая"/>
      <sheetName val="ЖКХ"/>
      <sheetName val="окс"/>
      <sheetName val="СМУ"/>
      <sheetName val="СМУ_Прромбаза"/>
      <sheetName val="скл_вм"/>
      <sheetName val="АУП Благ"/>
      <sheetName val="ВПО"/>
      <sheetName val="Формы"/>
      <sheetName val="1п"/>
      <sheetName val="2п(но)"/>
      <sheetName val="3п-1(НГК)"/>
      <sheetName val="3-п2(КГК)"/>
      <sheetName val="ОбьемПлан2003"/>
      <sheetName val="СтоимФакт2003"/>
      <sheetName val="СтоимПлан2003"/>
      <sheetName val="ЦенаПлан2003"/>
      <sheetName val="Апрель(ф)"/>
      <sheetName val="фев(ф)"/>
      <sheetName val="Номенклатура"/>
      <sheetName val="ДО"/>
      <sheetName val="Параметры обработки"/>
      <sheetName val="ПРИМ"/>
      <sheetName val="Технические параметры"/>
      <sheetName val="ПРОД"/>
      <sheetName val="СПИСОК"/>
      <sheetName val="СУММЫ"/>
      <sheetName val="ГРУППА"/>
      <sheetName val="КОНТРОЛЬНЫЕ"/>
      <sheetName val="БН"/>
      <sheetName val="БНГ"/>
      <sheetName val="БПГ"/>
      <sheetName val="БГПЗ"/>
      <sheetName val="ПУ"/>
      <sheetName val="ДО(квартал)"/>
      <sheetName val="ДДС(сравнение)"/>
      <sheetName val="ДДС"/>
      <sheetName val="ДДС(квартал)"/>
      <sheetName val="БР"/>
      <sheetName val="МСБк"/>
      <sheetName val="МСБс"/>
      <sheetName val="МСБ"/>
      <sheetName val="ПНиГ"/>
      <sheetName val="ПНиГ_ЗАК"/>
      <sheetName val="ПНиГ_ВР"/>
      <sheetName val="ПНиГ_ЭКСП"/>
      <sheetName val="ПП_ЗАК"/>
      <sheetName val="ПП_ВР"/>
      <sheetName val="ПП_ЭКСП"/>
      <sheetName val="ЗАКконс"/>
      <sheetName val="ЗАКстат"/>
      <sheetName val="ИТО"/>
      <sheetName val="СМЕТА(НГДО)к"/>
      <sheetName val="КОММк"/>
      <sheetName val="УПРк"/>
      <sheetName val="ТЗРк"/>
      <sheetName val="СМЕТА(НГДО)с"/>
      <sheetName val="КОММс"/>
      <sheetName val="СМЕТА(СВОД)"/>
      <sheetName val="УПРс"/>
      <sheetName val="ГПЗ"/>
      <sheetName val="Прочие"/>
      <sheetName val="ПДиР"/>
      <sheetName val="ЗАЙМЫ"/>
      <sheetName val="ИНВ_РАСХ"/>
      <sheetName val="ИНВ_ФИН"/>
      <sheetName val="РБПк"/>
      <sheetName val="РБПс"/>
      <sheetName val="ВНЕОБк"/>
      <sheetName val="ВНЕОБс"/>
      <sheetName val="ИНВ_РАСХ_ПР"/>
      <sheetName val="ПФИР"/>
      <sheetName val="ЦБ"/>
      <sheetName val="НАЛОГИс"/>
      <sheetName val="НАЛОГИк"/>
      <sheetName val="АКЦИЗЫ"/>
      <sheetName val="ТЭП(НГДО)"/>
      <sheetName val="ФЭП(НГДО)"/>
      <sheetName val="КПД(НГДО)"/>
      <sheetName val="Списки"/>
      <sheetName val="КПД (НГДО) - старый"/>
      <sheetName val="KPI пример"/>
      <sheetName val="СГФ_Свод контракты"/>
      <sheetName val="СГФ_2Д контракты"/>
      <sheetName val="СГФ_3Д контракты"/>
      <sheetName val="анализ доходов"/>
      <sheetName val="анализ доходов по объектам"/>
      <sheetName val="расшифровка МД Ф"/>
      <sheetName val="план год_н (итог) (2002)"/>
      <sheetName val="отгрузка год"/>
      <sheetName val="план годСХМ изм"/>
      <sheetName val="план годСХМ изм (2)"/>
      <sheetName val="Товар"/>
      <sheetName val="Товар (2)"/>
      <sheetName val="4кв1"/>
      <sheetName val="нед август"/>
      <sheetName val="нед сен-окт "/>
      <sheetName val="нед сентяб"/>
      <sheetName val="3кв"/>
      <sheetName val="план год_н (итог)"/>
      <sheetName val="план год_нед (итог)"/>
      <sheetName val="сентябрь (3)"/>
      <sheetName val="сентябрь (2)"/>
      <sheetName val="4кв"/>
      <sheetName val="кредиты (2)"/>
      <sheetName val="порт"/>
      <sheetName val="объем ф1"/>
      <sheetName val="цены конеч ф2"/>
      <sheetName val="тарифы по доставке общ"/>
      <sheetName val="ф 3!"/>
      <sheetName val="Ф 4!"/>
      <sheetName val="Ф 5!"/>
      <sheetName val="формирование цен"/>
      <sheetName val="коэф"/>
      <sheetName val="условия"/>
      <sheetName val="цена реал-ии"/>
      <sheetName val="с-ть нормы"/>
      <sheetName val="с-сть концентратов"/>
      <sheetName val="Ср месячный БДДС"/>
      <sheetName val="БДДС ср мес"/>
      <sheetName val="Усл ср мес"/>
      <sheetName val="БДР ср мес"/>
      <sheetName val="БДР ГОК и ТД"/>
      <sheetName val="Оборудование лизинг"/>
      <sheetName val="ЛИЗИНГ ПЛАТЕЖИ"/>
      <sheetName val="пр пр-во"/>
      <sheetName val="неосн д-ть"/>
      <sheetName val="себестоимость хв"/>
      <sheetName val="полная с ст-ть"/>
      <sheetName val="с-сть консолид"/>
      <sheetName val="кап строй"/>
      <sheetName val="кап ремонт "/>
      <sheetName val="тариф тр"/>
      <sheetName val="недра"/>
      <sheetName val="общ"/>
      <sheetName val="ВМСБ"/>
      <sheetName val="распр налогов"/>
      <sheetName val="реализация (2)"/>
      <sheetName val="цена реал-ии (2)"/>
      <sheetName val="Выручка (2)"/>
      <sheetName val="ср мес АК РФ"/>
      <sheetName val="БДР свод"/>
      <sheetName val="БДР экс"/>
      <sheetName val="БДР внутр"/>
      <sheetName val="БДДС в"/>
      <sheetName val="БДДС э"/>
      <sheetName val="БДДС свод"/>
      <sheetName val="БМК 4 Q"/>
      <sheetName val="ВМЗ 4 Q"/>
      <sheetName val="УК 4 Q"/>
      <sheetName val="УГТ 4 Q "/>
      <sheetName val="ЮК 4 Q"/>
      <sheetName val="Корр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КФ1"/>
      <sheetName val="Cost by p೗"/>
      <sheetName val="Смета 恽「"/>
      <sheetName val="Смета 午_x0013_⎸ๅ恽る"/>
      <sheetName val="Смета с"/>
      <sheetName val="Смета 午_x0013_ؖ恽る"/>
      <sheetName val="CFlows"/>
      <sheetName val="Bsheet"/>
      <sheetName val="Outputs"/>
      <sheetName val="Ownership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Workings"/>
      <sheetName val="Questions"/>
      <sheetName val="Input-Time"/>
      <sheetName val="Solve&amp;Print"/>
      <sheetName val="Funding"/>
      <sheetName val="Tariff"/>
      <sheetName val="Early Gene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MACRS"/>
      <sheetName val="LDP"/>
      <sheetName val="LDF"/>
      <sheetName val="Operating Cash flow"/>
      <sheetName val="Actual Depreciation"/>
      <sheetName val="Cash flow &amp; coverage ratios"/>
      <sheetName val="Finance data"/>
      <sheetName val="Int &amp; Amort"/>
      <sheetName val="Unit Pricing"/>
      <sheetName val="Avail. Penalty"/>
      <sheetName val="Hedge"/>
      <sheetName val="ChartData"/>
      <sheetName val="Chart1"/>
      <sheetName val="Chart2"/>
      <sheetName val="Sensitivities"/>
      <sheetName val="Southland"/>
      <sheetName val="TechInputs"/>
      <sheetName val="C&amp;F"/>
      <sheetName val="Cashflow"/>
      <sheetName val="Returns"/>
      <sheetName val="Operating budget"/>
      <sheetName val="LDs"/>
      <sheetName val="DSRA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 Capex details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Cashflow Forecast Port"/>
      <sheetName val="Receita IRT"/>
      <sheetName val="Sul Summary_ Arlington"/>
      <sheetName val="DESPESAS 2002_BÁSICO"/>
      <sheetName val="BRGAAP "/>
      <sheetName val="восток"/>
      <sheetName val="жезказган"/>
      <sheetName val="казахмысспорт"/>
      <sheetName val="КЦМ"/>
      <sheetName val="КСП"/>
      <sheetName val="Правление"/>
      <sheetName val="жомарт"/>
      <sheetName val="шатыркуль"/>
      <sheetName val="уд борлы"/>
      <sheetName val="тэс"/>
      <sheetName val="кацентр наладка"/>
      <sheetName val="Взрыв.скв"/>
      <sheetName val="Бур. Шпуров"/>
      <sheetName val="Зар. взр.  шпуров"/>
      <sheetName val=" ТОРО-50"/>
      <sheetName val="ЭКГ-8И"/>
      <sheetName val="погрузка"/>
      <sheetName val="Бур скв."/>
      <sheetName val="Торкрет"/>
      <sheetName val="Роболт"/>
      <sheetName val="ОКНТ"/>
      <sheetName val="Вспом."/>
      <sheetName val="Себ.-2009"/>
      <sheetName val="СЕБ.УПГР "/>
      <sheetName val="экспл. затраты"/>
      <sheetName val="cur risk 0 "/>
      <sheetName val="cur risk 0_x0000_"/>
      <sheetName val="cur risk 0_x0005_"/>
      <sheetName val="Затраты на материалы"/>
      <sheetName val="БУ"/>
      <sheetName val="СПК"/>
      <sheetName val="ПДМ"/>
      <sheetName val="ПДМ (2)"/>
      <sheetName val="Торкрет-ГШО"/>
      <sheetName val="Торкрет-ЖБК-ТМЦ"/>
      <sheetName val="ПДМ ТОРО 11"/>
      <sheetName val="Бурение SOLO 7-15F"/>
      <sheetName val="Бурение Simba "/>
      <sheetName val="Материалы шп. "/>
      <sheetName val="Параматик"/>
      <sheetName val="ВМ-шп."/>
      <sheetName val="ПМЗШ"/>
      <sheetName val="Зарядная машина-шп. NORMET"/>
      <sheetName val="САТ980"/>
      <sheetName val=" ТОРО 6"/>
      <sheetName val="ТОРО 50,40Д"/>
      <sheetName val="Роболт-СПК"/>
      <sheetName val="Торкркет-ГШО"/>
      <sheetName val="Торкрет-ТМЦ"/>
      <sheetName val="SOLO 7-10F"/>
      <sheetName val="ВМ-скв."/>
      <sheetName val="Зарядная машина-скв. NORMET "/>
      <sheetName val="Заправщи NORMET "/>
      <sheetName val="Конвейер"/>
      <sheetName val="Дробилка"/>
      <sheetName val="cur risk 0 "/>
      <sheetName val="ГПР-вскрыша горная-масса"/>
      <sheetName val="Конырат"/>
      <sheetName val="Западный Нурказган"/>
      <sheetName val="Саяк"/>
      <sheetName val="Шатырколь"/>
      <sheetName val="Шлакоотвал"/>
      <sheetName val="ККШ"/>
      <sheetName val="Северный Нурказган-не включать "/>
      <sheetName val="Дивизион"/>
      <sheetName val="Лист5 (2)"/>
      <sheetName val="Проч.расх."/>
      <sheetName val="40"/>
      <sheetName val="Lead (2)"/>
      <sheetName val="60"/>
      <sheetName val="проектные"/>
      <sheetName val="Проек.расх"/>
      <sheetName val="B-4"/>
      <sheetName val="Центр.март 11г.(+;-)оконч."/>
      <sheetName val="Лимит движ.ден.ср.март "/>
      <sheetName val="Лимит движ.ден.ср.март(мой)"/>
      <sheetName val="Колич.баланс Март 11г "/>
      <sheetName val="Хоз.расч.баланс Март 11 г. "/>
      <sheetName val="справка о недопоставке март"/>
      <sheetName val="Приход  "/>
      <sheetName val="Акт приема-передачи спецодежды"/>
      <sheetName val="Баланс движ.по склад Март 11 г."/>
      <sheetName val="Движ.шахта март 11 г."/>
      <sheetName val="РАС-2 Март 11г."/>
      <sheetName val="Центр.март 11г.(+;-)"/>
      <sheetName val="Движ.центр.март 11г."/>
      <sheetName val="Процессы центр.склад Март 11г."/>
      <sheetName val="ВВ и ВМ Подземка март 11г."/>
      <sheetName val="РАС-1 Март 11 г."/>
      <sheetName val="ВВ и ВМ март 11г.общий"/>
      <sheetName val="ВВ и ВМ Максам скл.март 11г."/>
      <sheetName val="центр.фев.сличит.11г.(+;-) (2)"/>
      <sheetName val="шахта февраль 11 г.(+;-)"/>
      <sheetName val="Акт сн.ост.Air Best"/>
      <sheetName val="Акт сн.ост.шахта февраль 11 г."/>
      <sheetName val="Акт центр.февраль 11г."/>
      <sheetName val="центр.февраль 11г.(+;-)"/>
      <sheetName val="Лимит движ.ден.ср.февраль "/>
      <sheetName val="Движ.шахта февраль 11 г.(мес.)"/>
      <sheetName val="Движ.центр.февраль 11г.(с март."/>
      <sheetName val="Колич.баланс Февраль 11г "/>
      <sheetName val="РАС-2 Февраль"/>
      <sheetName val="Баланс движ.по склад Фев.11 г."/>
      <sheetName val="Процессы центр.склад февр. 11г."/>
      <sheetName val="Приход "/>
      <sheetName val="Хоз.расч.баланс Февраль 11 г. "/>
      <sheetName val="справка о недопоставке февраль"/>
      <sheetName val="Лимит движ.ден.ср.февраль(мой)"/>
      <sheetName val="РАС-1 Февраль 11 г."/>
      <sheetName val="ВВ и ВМ Подземка февр.11г."/>
      <sheetName val="ВВ и ВМ февр.11г.общий"/>
      <sheetName val="фев"/>
      <sheetName val="фев "/>
      <sheetName val="ВВ и ВМ Максам скл.февр.11г."/>
      <sheetName val="Нурказган ноябрь"/>
      <sheetName val="РАС-1 Ноябрь 10 г."/>
      <sheetName val="Колич.баланс Ноябрь 10г "/>
      <sheetName val="ВВ и ВМ ноябрь общий"/>
      <sheetName val="Акт (+;-) шахта ноябрь 10 г."/>
      <sheetName val="Движ.шахта ноябрь 10 г."/>
      <sheetName val="Движ.центр.ноябрь10г."/>
      <sheetName val="РАС-2 Ноябрь"/>
      <sheetName val="Баланс движ.по склад Нояб.10 г."/>
      <sheetName val="Акт снят.ост.шахта ноябрь 10 г."/>
      <sheetName val="ВВ и ВМ Максам скл. ноябрь"/>
      <sheetName val="ВВ и ВМ Подземка ноябрь"/>
      <sheetName val="Лимит движ.ден.ср.ноябрь(мой)"/>
      <sheetName val="Анализ остатков Ноябрь 10 г."/>
      <sheetName val="Хоз.расч.баланс Ноябрь 10 г. "/>
      <sheetName val="справка о недопоставке ноябрь"/>
      <sheetName val="Лимит движ.ден.ср.ноябрь "/>
      <sheetName val="Приход путевые"/>
      <sheetName val="Путевые"/>
      <sheetName val="Акт снят.AIR BEST сент.10 г."/>
      <sheetName val="мар"/>
      <sheetName val="Форма2"/>
      <sheetName val="БДДС (2)"/>
      <sheetName val="БДР1"/>
      <sheetName val="ГК"/>
      <sheetName val="БДР_Банк"/>
      <sheetName val="График КС"/>
      <sheetName val="1.КС"/>
      <sheetName val="2.ОС"/>
      <sheetName val="3.ОС УППР+смола"/>
      <sheetName val="4.ГПР"/>
      <sheetName val="Сводная КапВложения"/>
      <sheetName val="6.ЗП"/>
      <sheetName val="7.ППР"/>
      <sheetName val="дисконт"/>
      <sheetName val="прог.произв."/>
      <sheetName val="3.ОС УППР+смола (2)"/>
      <sheetName val="1.БДДС"/>
      <sheetName val="2.БДР"/>
      <sheetName val="3.ББЛ"/>
      <sheetName val="5.ГПР_4г"/>
      <sheetName val="6.ГПР_18л"/>
      <sheetName val="7.ГПР_св"/>
      <sheetName val="8. 1-я очередь"/>
      <sheetName val="9. 2-я очередь"/>
      <sheetName val="10. 3-я очередь"/>
      <sheetName val="11. Пр-во_Сбыт"/>
      <sheetName val="12. Общие расходы"/>
      <sheetName val="13. Персонал"/>
      <sheetName val="14. Расх. на персонал"/>
      <sheetName val="15. Налоги"/>
      <sheetName val="16. Кредиты"/>
      <sheetName val="17. Дивиденды"/>
      <sheetName val="H"/>
      <sheetName val="2@"/>
      <sheetName val="Энергия ХН 2003 (3)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Ст. 06.02."/>
      <sheetName val="sensitiv"/>
      <sheetName val="Kz BS"/>
      <sheetName val="FixedAssets"/>
      <sheetName val="CashFlowА3"/>
      <sheetName val="CurrentLiabilities"/>
      <sheetName val="APC_Depts"/>
      <sheetName val="CurrentAssets"/>
      <sheetName val="AP А3"/>
      <sheetName val="Financing_Equity"/>
      <sheetName val="Sales_Debtors А3"/>
      <sheetName val="Production"/>
      <sheetName val="Fuel_Tenge"/>
      <sheetName val="Financial ratios А3"/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ЦДС"/>
      <sheetName val="УКХ "/>
      <sheetName val="теплоход"/>
      <sheetName val="транс.ПФ"/>
      <sheetName val="Памятка"/>
      <sheetName val="Форма1"/>
      <sheetName val="Форма3"/>
      <sheetName val="Форма4"/>
      <sheetName val="Форма5"/>
      <sheetName val="Форма6"/>
      <sheetName val="Форма7"/>
      <sheetName val="Форма8"/>
      <sheetName val="титфин"/>
      <sheetName val="Пр.М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11"/>
      <sheetName val="Пр4 (2)"/>
      <sheetName val="потр"/>
      <sheetName val="СН"/>
      <sheetName val="Ф3РД"/>
      <sheetName val="Ф3УДТГ"/>
      <sheetName val="Ф3УПГ"/>
      <sheetName val="Ф3УДТВ"/>
      <sheetName val="ТЭПиКПД"/>
      <sheetName val="Пр.план"/>
      <sheetName val="ОТМ"/>
      <sheetName val="ДоходСбыт"/>
      <sheetName val="ПрЗатр"/>
      <sheetName val="РасхПер."/>
      <sheetName val="КВЛ"/>
      <sheetName val="1NK"/>
      <sheetName val="2.2 ОтклОТМ"/>
      <sheetName val="1.3.2 ОТМ"/>
      <sheetName val="Предпр"/>
      <sheetName val="ЦентрЗатр"/>
      <sheetName val="ЕдИзм"/>
      <sheetName val="2NK"/>
      <sheetName val="3NK"/>
      <sheetName val="4NK"/>
      <sheetName val="5NK "/>
      <sheetName val="5NK КТГ_ИЦА_Шатекову"/>
      <sheetName val="Налоги 2002-2006"/>
      <sheetName val="July_03_Pg8"/>
      <sheetName val="cant sim"/>
      <sheetName val="предприятия"/>
      <sheetName val="TEI $"/>
      <sheetName val="BP_Update for WCM"/>
      <sheetName val="Структура"/>
      <sheetName val="1.1 Паспорт"/>
      <sheetName val="1.2 Сценарий"/>
      <sheetName val="1.3.1 ОбъемПроизв"/>
      <sheetName val="Поставки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5NK"/>
      <sheetName val="6NK"/>
      <sheetName val="проект 2007г."/>
      <sheetName val="Капитализ_рем"/>
      <sheetName val="Пр_строит"/>
      <sheetName val="автотр.ЦА"/>
      <sheetName val="автотр_фил"/>
      <sheetName val="децентр ОС"/>
      <sheetName val="обоснов_здание Акмол_ОДТ"/>
      <sheetName val="Предст_в РФ"/>
      <sheetName val="Предст_Китай"/>
      <sheetName val="Пок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Форма 7 пр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5.1"/>
      <sheetName val="Форма5.2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PROGNOS"/>
      <sheetName val="PROJECT"/>
      <sheetName val="REPORT"/>
      <sheetName val="REP"/>
      <sheetName val="REED"/>
      <sheetName val="MD3"/>
      <sheetName val="Справка ИЦА"/>
      <sheetName val="Итоговая таблица"/>
      <sheetName val="УСО-СЭОМХ ДЭО 07.01"/>
      <sheetName val="УСО-СКТО ДЭО 07.02"/>
      <sheetName val="УСО-СЭТО ДЭО 07.03"/>
      <sheetName val="УСО-экол.ДТР 08.01.02"/>
      <sheetName val="УСО-ТБ.ДТР 08.01.03"/>
      <sheetName val="УСО-КТГ.ДТР 08.02"/>
      <sheetName val="УСО-ЭТГ.ДТР 08.03"/>
      <sheetName val="УСО-ГР РЗА.ДТР 08.04"/>
      <sheetName val="УСО-ЛМиС.ДТР 08.05"/>
      <sheetName val="УСО-ГМХ.ДТР 08.06"/>
      <sheetName val="УСО-ГХВО.ДТР 08.07"/>
      <sheetName val="УСО ДРО-Данияру"/>
      <sheetName val="УСО-ДРО"/>
      <sheetName val="УСО-СРЗАИ"/>
      <sheetName val="УСО-СРЗАИ (метрология)"/>
      <sheetName val="Форма-СРЗАИ"/>
      <sheetName val="УСО-ОТ и ТБ"/>
      <sheetName val="УСО-АХО ДПО"/>
      <sheetName val="УСО-АГ ДПО"/>
      <sheetName val="УСО-БО ДПО"/>
      <sheetName val="УСО-ГО,ЧС ДПО"/>
      <sheetName val="УСО-Общее"/>
      <sheetName val="УСО-вкл.в УСО,были в ТМЦ"/>
      <sheetName val="УСО-Общее (2)"/>
      <sheetName val="Полищуку"/>
      <sheetName val="Ф17 ФОТ"/>
      <sheetName val="1_3_2 ОТМ"/>
      <sheetName val="2_2 ОтклОТМ"/>
      <sheetName val="Comp06"/>
      <sheetName val="из сем"/>
      <sheetName val="ФБ"/>
      <sheetName val="1БО"/>
      <sheetName val="2БО"/>
      <sheetName val="3 БО"/>
      <sheetName val="4 БО"/>
      <sheetName val="ФБК"/>
      <sheetName val="5 БО"/>
      <sheetName val="6БО"/>
      <sheetName val="7БО"/>
      <sheetName val="показатели"/>
      <sheetName val="1БК"/>
      <sheetName val="2БК"/>
      <sheetName val="3БК"/>
      <sheetName val="4БК"/>
      <sheetName val="5БК"/>
      <sheetName val="6БК"/>
      <sheetName val="проект цены 5-90 год"/>
      <sheetName val="Бюджет 2008"/>
      <sheetName val="Закл1"/>
      <sheetName val="7БК"/>
      <sheetName val="Форма 2Дох. "/>
      <sheetName val="2008г. помес."/>
      <sheetName val="Прил.2008г. пом"/>
      <sheetName val="Показатели 09-10.г.г."/>
      <sheetName val="2008г. (тариф-6,94 т.эн)"/>
      <sheetName val="субс. ЖГРЭС 07.08 1(0,5)"/>
      <sheetName val="субс. ЖГРЭС 07.08 1(0,43) "/>
      <sheetName val="ЖГРЭС 07.08 1(0,5) (изм объ )"/>
      <sheetName val="ЖГРЭС 07.08 1(0,43) (изм объ"/>
      <sheetName val="От Зарины"/>
      <sheetName val="ЖГРЭС по июль фактОбъм по прог "/>
      <sheetName val=" газ07-08"/>
      <sheetName val="мазут 07-08"/>
      <sheetName val="Справка 2"/>
      <sheetName val="на 10.02.06"/>
      <sheetName val="обрасх"/>
      <sheetName val="топл затр"/>
      <sheetName val="пок.ээ"/>
      <sheetName val="дисп"/>
      <sheetName val="хв,кан ОЦ"/>
      <sheetName val="газ ОЦ"/>
      <sheetName val="хв2009"/>
      <sheetName val="трЖЭС 09"/>
      <sheetName val="Бак 1"/>
      <sheetName val="Бак2"/>
      <sheetName val="Бак 3"/>
      <sheetName val="Бак № 8"/>
      <sheetName val="Бак №9"/>
      <sheetName val="Бак №10"/>
      <sheetName val="Бак12"/>
      <sheetName val="Бак № 11 "/>
      <sheetName val="Бак 6"/>
      <sheetName val="Бак 7"/>
      <sheetName val="Эксплуат.затраты"/>
      <sheetName val="э.энергия"/>
      <sheetName val="Бак № 툀꽘ԯ"/>
      <sheetName val="Бак № ԯ_x0000_缀"/>
      <sheetName val="Сверка"/>
      <sheetName val="US Dollar 2003"/>
      <sheetName val="SDR 2003"/>
      <sheetName val="бал май"/>
      <sheetName val="лим май"/>
      <sheetName val="ТМЦ май"/>
      <sheetName val="распред.денег"/>
      <sheetName val="РАС-2 за 2012г"/>
      <sheetName val="РАС1"/>
      <sheetName val="Колбал"/>
      <sheetName val="бу1-15"/>
      <sheetName val="по техникам р.ф."/>
      <sheetName val="по техникам и.ф."/>
      <sheetName val="Отчет по установке"/>
      <sheetName val="движение осн"/>
      <sheetName val="РАС 1"/>
      <sheetName val="РАС1+2"/>
      <sheetName val="Лимит сентябрь12"/>
      <sheetName val="Доходимость"/>
      <sheetName val="Кол.баланс"/>
      <sheetName val="откл"/>
      <sheetName val="РАС2"/>
      <sheetName val="хозрасчет баланс"/>
      <sheetName val="баланс ТМЦ"/>
      <sheetName val="пэо"/>
      <sheetName val="Фонды"/>
      <sheetName val="Изменения"/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FINANAL"/>
      <sheetName val="preferred"/>
      <sheetName val="DEBT PYMTS"/>
      <sheetName val="dads loan."/>
      <sheetName val="Details"/>
      <sheetName val="MassBal mill"/>
      <sheetName val="mac_LOP Sched  Personnel"/>
      <sheetName val="Сводный (октябрь)"/>
      <sheetName val="Сводный (ноябрь-дек)Мониторинг"/>
      <sheetName val="Сводный (авг-дек)Мониторинг"/>
      <sheetName val="Дмитров участ(не  польз)"/>
      <sheetName val="Дмитров участ-дек05"/>
      <sheetName val="Стек.пески-нояб05"/>
      <sheetName val="Стек.пески-дек05"/>
      <sheetName val="ОРИН"/>
      <sheetName val="Пр.14а (ОРИН)"/>
      <sheetName val="Ц  СМ1 (ок.с Казанью-06)"/>
      <sheetName val="Ц  СМ1 (ок.без Казани-06)"/>
      <sheetName val="Титул Ц"/>
      <sheetName val="Ц  СМ1(не оконч.)"/>
      <sheetName val="Прил.1 Расч по ССН"/>
      <sheetName val="Прил 2 геоф. ССН"/>
      <sheetName val="Прил 3 Амор комп "/>
      <sheetName val="А-1&quot;Проект&quot;"/>
      <sheetName val="А-2&quot;Подгот&quot;"/>
      <sheetName val="Б-1 Развед инф"/>
      <sheetName val="Б-2 Экс. оцен."/>
      <sheetName val="Б-3 Модель"/>
      <sheetName val="Б-4 ТЭП"/>
      <sheetName val="В-1.&quot;Предполев&quot;"/>
      <sheetName val="В-2 Камер Оконч. Поиски"/>
      <sheetName val="Г-1 Карта 500"/>
      <sheetName val="Г-2 Инвест пр."/>
      <sheetName val="Г-3 Информац отчеты"/>
      <sheetName val="Г-4 Окон отчет "/>
      <sheetName val="Д-1 Коман"/>
      <sheetName val="Д2 Аренда "/>
      <sheetName val="Д-3 Консультации"/>
      <sheetName val="Д-4Рецензии "/>
      <sheetName val="СВодная таблица"/>
      <sheetName val="НЕОБЯЗАТЕЛ аренды помещен"/>
      <sheetName val="НЕОБЯЗатПлан до 2008 г."/>
      <sheetName val="НЕОБЯЗАТМаршруты"/>
      <sheetName val="т.210-СФР(1кв.)"/>
      <sheetName val="т.210-проект(2-4кв.)"/>
      <sheetName val="т.210(акт)"/>
      <sheetName val="т.210-(2-4кв.)(пересчетЧуриной)"/>
      <sheetName val="т.210(сведения)"/>
      <sheetName val="т.210-проект(совр.цены)"/>
      <sheetName val="т.210-свод.табл.на2002г.(спр.)"/>
      <sheetName val="т.210-свод.табл.на2002г.(сп (2)"/>
      <sheetName val="т.210-свод.табл.на2002г. (крат)"/>
      <sheetName val="т.210-свод.табл.на2002г."/>
      <sheetName val="т.210-свод.табл.на2002г. (н.)"/>
      <sheetName val="Москва (7)"/>
      <sheetName val="Москва (8)"/>
      <sheetName val="Московская область (7)"/>
      <sheetName val="Московская область (8)"/>
      <sheetName val="Малая Истра (7)"/>
      <sheetName val="Малая Истра (8)"/>
      <sheetName val="Титул сметы "/>
      <sheetName val="Осн. показатели"/>
      <sheetName val="СМ_1"/>
      <sheetName val="пр.3 ССН"/>
      <sheetName val="4-Парам.ВЭЗ"/>
      <sheetName val="5_(вспом)"/>
      <sheetName val="11_ГИС"/>
      <sheetName val="6_Фотодокум."/>
      <sheetName val="7_Сокр. керна"/>
      <sheetName val="8_Геол. сопр"/>
      <sheetName val="16_Полевое дов."/>
      <sheetName val="9_Ваг.-дом."/>
      <sheetName val="10_Камер_обр"/>
      <sheetName val="12 "/>
      <sheetName val="15_Инф.отч"/>
      <sheetName val="17_Экспл.помещ."/>
      <sheetName val="17а_(стоим.экспл.)"/>
      <sheetName val="18_командировки"/>
      <sheetName val="19_Консультации"/>
      <sheetName val="справка"/>
      <sheetName val="Геоцентр-Москва-2 кв.2015г."/>
      <sheetName val="Геоцентр-Москва-3 кв.2015г."/>
      <sheetName val="Геоцентр-Москва-4 кв.2015г."/>
      <sheetName val="Пр.1_ЦФО (2016)"/>
      <sheetName val="1-2-3 этапы 2016г."/>
      <sheetName val="1 этап 2017г. "/>
      <sheetName val="Пр.1_ЦФО"/>
      <sheetName val="РФ 1"/>
      <sheetName val="СФ 1"/>
      <sheetName val="Дог 1"/>
      <sheetName val="Подряд 1"/>
      <sheetName val="Вып 1"/>
      <sheetName val="РФ 2"/>
      <sheetName val="СФ 2"/>
      <sheetName val="Дог 2"/>
      <sheetName val="Подряд 2"/>
      <sheetName val="Подряд (1-2)"/>
      <sheetName val="Вып 2"/>
      <sheetName val="Вып (1+2)"/>
      <sheetName val="РФ 3"/>
      <sheetName val="СФ 3"/>
      <sheetName val="Дог 3"/>
      <sheetName val="Подряд 3"/>
      <sheetName val="Подряд (1-3)"/>
      <sheetName val="Вып 3"/>
      <sheetName val="Вып (1 квартал)"/>
      <sheetName val="СРаВНЕНИЕ-2015(1кв.)"/>
      <sheetName val="АНАЛИЗ(1кв.2015г.)"/>
      <sheetName val="РФ 4"/>
      <sheetName val="СФ 4"/>
      <sheetName val="Дог 4"/>
      <sheetName val="Подряд 4"/>
      <sheetName val="Подряд (1-4)"/>
      <sheetName val="Вып 4"/>
      <sheetName val="Вып (4 мес)"/>
      <sheetName val="РФ 5"/>
      <sheetName val="СФ 5"/>
      <sheetName val="Дог 5"/>
      <sheetName val="Подряд 5"/>
      <sheetName val="Подряд (1-5)"/>
      <sheetName val="Вып 5"/>
      <sheetName val="Вып (5 мес)"/>
      <sheetName val="РФ 6"/>
      <sheetName val="СФ 6"/>
      <sheetName val="Дог 6"/>
      <sheetName val="Подряд 6"/>
      <sheetName val="Подряд (1-6)"/>
      <sheetName val="Вып 6"/>
      <sheetName val="Вып (6 мес)"/>
      <sheetName val="Вып (2квартал)"/>
      <sheetName val="СРаВНЕНИЕ-2015(1полугодие)"/>
      <sheetName val="Анализ по кварталам(1+2)"/>
      <sheetName val="АНАЛИЗ(1полугодие.2015г.)"/>
      <sheetName val="РФ 7"/>
      <sheetName val="СФ 7"/>
      <sheetName val="Дог 7"/>
      <sheetName val="Подряд 7"/>
      <sheetName val="Подряд (1-7)"/>
      <sheetName val="Вып 7"/>
      <sheetName val="Вып (7 мес)"/>
      <sheetName val="РФ 8"/>
      <sheetName val="СФ 8"/>
      <sheetName val="Дог 8"/>
      <sheetName val="Подряд 8"/>
      <sheetName val="Подряд (1-8)"/>
      <sheetName val="Вып 8"/>
      <sheetName val="Вып (8 мес.)"/>
      <sheetName val="РФ 9"/>
      <sheetName val="СФ 9"/>
      <sheetName val="Дог 9"/>
      <sheetName val="Подряд 9"/>
      <sheetName val="Подряд (1-9)"/>
      <sheetName val="Вып 9"/>
      <sheetName val="Вып (9 мес.)"/>
      <sheetName val="Вып (3 квартал)"/>
      <sheetName val="Анализ по кварталам (1+2+3)"/>
      <sheetName val="АНАЛИЗ(9 месяцев 2015г.)"/>
      <sheetName val="СРаВНЕНИЕ-2015(9месяцев)"/>
      <sheetName val="РФ 10"/>
      <sheetName val="СФ 10"/>
      <sheetName val="Дог 10"/>
      <sheetName val="Дог 10(Росгео)"/>
      <sheetName val="Подряд 10"/>
      <sheetName val="Подряд (1-10)"/>
      <sheetName val="Вып 10"/>
      <sheetName val="Вып Год (10мес.)"/>
      <sheetName val="РФ 11"/>
      <sheetName val="СФ 11"/>
      <sheetName val="Дог 11"/>
      <sheetName val="Дог 11(Росгео)"/>
      <sheetName val="Подряд 11"/>
      <sheetName val="Подряд (1-11)"/>
      <sheetName val="Вып 11"/>
      <sheetName val="Вып Год (11мес.)"/>
      <sheetName val="РФ 12"/>
      <sheetName val="СФ 12"/>
      <sheetName val="Дог 12"/>
      <sheetName val="Дог 12(Росгео)"/>
      <sheetName val="Подряд 12"/>
      <sheetName val="Подряд (1-12)"/>
      <sheetName val="Вып 12"/>
      <sheetName val="Вып Год(12 мес.)"/>
      <sheetName val="Вып Год(4 квартал)"/>
      <sheetName val="СРаВНЕНИЕ-2015(12месяцев)"/>
      <sheetName val="Хозспособ-2015"/>
      <sheetName val="Задолж. на 12.10.15"/>
      <sheetName val="Анализ по кварталам (1+2+3+4)"/>
      <sheetName val="АНАЛИЗ(12 месяцев 2015г.)"/>
      <sheetName val="Анализ (1 кв.2014)"/>
      <sheetName val="Анализ-2014 "/>
      <sheetName val="ВЕСЬ_ОБЪЕМ-2014"/>
      <sheetName val="Подрядные внешние(ДОГ)-2014"/>
      <sheetName val="Подрядные внешние(ВСЕ)-2014"/>
      <sheetName val="ОХР-2015"/>
      <sheetName val="Удерж.(7% и конс)"/>
      <sheetName val="УСЛУГИ РОСГЕОЛ-2015"/>
      <sheetName val="РФ (база)"/>
      <sheetName val="СФ (база)"/>
      <sheetName val="Дог (база)"/>
      <sheetName val="Дог (Росгео) (база)"/>
      <sheetName val="РФ Год"/>
      <sheetName val="СФ Год"/>
      <sheetName val="Дог Год "/>
      <sheetName val="Дог Год (Росгео)"/>
      <sheetName val="ГРР (РФ)"/>
      <sheetName val="ГРР(СФ)"/>
      <sheetName val="ГРР(дог)"/>
      <sheetName val="ГРР (дог) (Росгео)"/>
      <sheetName val="7-гр с расшифровкой"/>
      <sheetName val="Мехбурение - 2015"/>
      <sheetName val="Лабораторные и ПОДРЯД"/>
      <sheetName val="Мех-2013"/>
      <sheetName val="ГИС_и_ВЭЗ"/>
      <sheetName val="Динамика хозспособа"/>
      <sheetName val="Вып 2007-2009 (хозспос.)"/>
      <sheetName val="02_ГР"/>
      <sheetName val="07_ГР"/>
      <sheetName val="7-гр"/>
      <sheetName val="2-гр"/>
      <sheetName val="Подр (база)"/>
      <sheetName val="Подр 1-2(внутр.)"/>
      <sheetName val="Подр 3 (внутр.)"/>
      <sheetName val="Подр 1-3(внутр.)"/>
      <sheetName val="Подр 4 (внутр.)"/>
      <sheetName val="Подр 1-4 (внутр.)"/>
      <sheetName val="Подр 5 (внутр.)"/>
      <sheetName val="Подр.1-5 (внутр.)"/>
      <sheetName val="Подр 6 (внутр.)"/>
      <sheetName val="Подр 1-6 (внутр.)"/>
      <sheetName val="Подр 7 (внутр.)"/>
      <sheetName val="Подр 1-7 (внутр.)"/>
      <sheetName val="Подр 8 (внутр.)"/>
      <sheetName val="Подр 1-8 (внутр.)"/>
      <sheetName val="Подр 9 (внутр.)"/>
      <sheetName val="Подр 1-9 (внутр.)"/>
      <sheetName val="Подр 10 (внутр.)"/>
      <sheetName val="Подр 1-10 (внутр.)"/>
      <sheetName val="Подр 11 (внутр.)"/>
      <sheetName val="Подр 1-11 (внутр.)"/>
      <sheetName val="Подр 12 (внутр.)"/>
      <sheetName val="Подр 1-12 (внутр.)"/>
      <sheetName val="Подр 4 кв. (внутр.)"/>
      <sheetName val="Договорные 1-12 (внутр.)"/>
      <sheetName val="План-2015-2016"/>
      <sheetName val="Объем выпуска (2008-2015)"/>
      <sheetName val="Объем выпуска (2008-2017)"/>
      <sheetName val="Объем выпуска (2014-2017)-крат"/>
      <sheetName val="Себест.сжатая"/>
      <sheetName val="КОЛИЧ.2014"/>
      <sheetName val="ЦНИИГеолнеруд"/>
      <sheetName val="1 этап 2016г. "/>
      <sheetName val="2 этап 2016г."/>
      <sheetName val="УКР"/>
      <sheetName val="4 этап 2018г. "/>
      <sheetName val="2 этап 2017г.  "/>
      <sheetName val="форма печатная (2)"/>
      <sheetName val="Прогноз по контракту"/>
      <sheetName val="ККпечать"/>
      <sheetName val="форма печатная"/>
      <sheetName val="Исходные"/>
      <sheetName val="ПП свод"/>
      <sheetName val="График Лето"/>
      <sheetName val="График Зима"/>
      <sheetName val="Произв. план"/>
      <sheetName val="числ ТОПО"/>
      <sheetName val="базир своим ходом"/>
      <sheetName val="расчет потребности ВВ"/>
      <sheetName val="основные материалы"/>
      <sheetName val="Зарплата и ЕСН"/>
      <sheetName val="ФОТ СП"/>
      <sheetName val="Единичные расценки"/>
      <sheetName val="ФОТ ГП"/>
      <sheetName val="ЧКС"/>
      <sheetName val="Выход персонала"/>
      <sheetName val="4-2, 2"/>
      <sheetName val="УСО"/>
      <sheetName val="УСП"/>
      <sheetName val="ОС"/>
      <sheetName val="Амортизация_факт"/>
      <sheetName val="Разные расш"/>
      <sheetName val="Субподряд топо"/>
      <sheetName val="Расценки"/>
      <sheetName val="Численность"/>
      <sheetName val="ПЗ"/>
      <sheetName val="Свод. перечень"/>
      <sheetName val="Ед.См.Расц"/>
      <sheetName val="cur risk 0"/>
      <sheetName val="Бак № ԯ"/>
      <sheetName val="Финансовая структура"/>
      <sheetName val="Лист согласования"/>
      <sheetName val="Маржинальная прибыль"/>
      <sheetName val="Дебиторская задолженность"/>
      <sheetName val="Бюджет закупок"/>
      <sheetName val="ТОиР"/>
      <sheetName val="Логистика"/>
      <sheetName val="Персонал "/>
      <sheetName val="Постоянные произв затраты"/>
      <sheetName val="Общие и админ затраты"/>
      <sheetName val="ПБ"/>
      <sheetName val="Структура доходов и расходо (2)"/>
      <sheetName val="Кредитный график"/>
      <sheetName val="тит"/>
      <sheetName val="ключевые показатели"/>
      <sheetName val="Предположения"/>
      <sheetName val="Структура доходов и расходов"/>
      <sheetName val="Структура доходов и расходо%"/>
      <sheetName val="отчет доходы и расходы"/>
      <sheetName val="на пасс."/>
      <sheetName val="cash flow statement"/>
      <sheetName val="key ratios"/>
      <sheetName val="кап.вложения"/>
      <sheetName val="обобщ.показатели"/>
      <sheetName val="расчет DSCR"/>
      <sheetName val="Баланс и отчеты"/>
      <sheetName val="0000000"/>
      <sheetName val="000001"/>
      <sheetName val="0000002"/>
      <sheetName val="План счетов"/>
      <sheetName val="38_ ПП"/>
      <sheetName val="1 БДР"/>
      <sheetName val="2 ПБ"/>
      <sheetName val="БДДС-прям (долл)"/>
      <sheetName val="БДДС-прям"/>
      <sheetName val="4_План продаж"/>
      <sheetName val="5_Доходы"/>
      <sheetName val="6_Бюджет КФВ"/>
      <sheetName val="7_Себестоимость"/>
      <sheetName val="8_Коммерч расх."/>
      <sheetName val="9_Упр. расх."/>
      <sheetName val="10_Прочие  расх. "/>
      <sheetName val="11 Расходы на материалы"/>
      <sheetName val="12_Личное страх"/>
      <sheetName val="13_Представит.расходы"/>
      <sheetName val="14_Обучение перс"/>
      <sheetName val="15_Запчасти для ВТ"/>
      <sheetName val="16_Консульт"/>
      <sheetName val="17_Спецодежда + Вода"/>
      <sheetName val="18_Сот.тф"/>
      <sheetName val="19_Труд"/>
      <sheetName val="20_Ремонт"/>
      <sheetName val="21_Коммунальные (натур)"/>
      <sheetName val="22_Коммунальные"/>
      <sheetName val="23_Амортизация"/>
      <sheetName val="24_Уборка"/>
      <sheetName val="25_Курсовые разницы"/>
      <sheetName val="26_Бюджет финансирования "/>
      <sheetName val="27_Планирование НДС"/>
      <sheetName val="28_Бюджет  налогов"/>
      <sheetName val="29_Инвестиционный бюджет"/>
      <sheetName val="30_ИТ проекты"/>
      <sheetName val="31_Движ ОС"/>
      <sheetName val="32_Расч.с пост"/>
      <sheetName val="33_Расч.с покуп"/>
      <sheetName val="34_Бюджет потребности МТР "/>
      <sheetName val="35 Бюджет закупок МТР "/>
      <sheetName val="36_Бюджет потребность в усл "/>
      <sheetName val="37_Бюджет РБП"/>
      <sheetName val="Типы изм."/>
      <sheetName val="Исходный"/>
      <sheetName val="Состав рабочей группы"/>
      <sheetName val="Lists"/>
      <sheetName val="DefTax"/>
      <sheetName val="G&amp;A(BP)"/>
      <sheetName val="Debtors"/>
      <sheetName val="Creditors"/>
      <sheetName val="Sales"/>
      <sheetName val="Sales_adj"/>
      <sheetName val="Sales_IFRS"/>
      <sheetName val="Purchases"/>
      <sheetName val="Inv"/>
      <sheetName val="Version"/>
      <sheetName val="Color code"/>
      <sheetName val="затраты 2 кв  (2)"/>
      <sheetName val="сроки сдачи"/>
      <sheetName val="обход. лист"/>
      <sheetName val="1(баланс) "/>
      <sheetName val="9(Использование прибыли)"/>
      <sheetName val="10,11Юройц"/>
      <sheetName val="12(Производств Запасы)"/>
      <sheetName val="22(ФормаПЗ) "/>
      <sheetName val="24(Приложение 10П)             "/>
      <sheetName val="Ф11.3"/>
      <sheetName val="Система"/>
      <sheetName val="5.1"/>
      <sheetName val="5.1.1"/>
      <sheetName val="5.2"/>
      <sheetName val="Ф 5.2.1 ТДМ"/>
      <sheetName val="5.3"/>
      <sheetName val="Ф5.4A"/>
      <sheetName val="Ф5.4А ТДМ"/>
      <sheetName val="Ф5.4А ЧМК"/>
      <sheetName val="Ф5.4А Спецсталь"/>
      <sheetName val="Ф5.4А Касли"/>
      <sheetName val="Ф5.4А УралКуз"/>
      <sheetName val="Ф5.4А Мечел-Центр ЧОП"/>
      <sheetName val="Ф5.4А Мечел-Сервис"/>
      <sheetName val="Ф5.4А Мечел-Энерго"/>
      <sheetName val="Ф5.4А Мечел ОАО"/>
      <sheetName val="Ф5.4А Мечел-Материалы"/>
      <sheetName val="Ф5.4А Финвест"/>
      <sheetName val="Ф5.4А "/>
      <sheetName val="Ф5.4В МИХ"/>
      <sheetName val="5.4A Мечел-Финансы"/>
      <sheetName val="5.4A"/>
      <sheetName val="план пр-ва"/>
      <sheetName val="нормы расходования"/>
      <sheetName val="основн. мат-лы"/>
      <sheetName val="ЗАП.ЧАСТИ"/>
      <sheetName val="вспом. мат-лы"/>
      <sheetName val="энергия по цехам"/>
      <sheetName val="энергия  комбинат"/>
      <sheetName val="диз.топливо технология"/>
      <sheetName val="масл,смазки по цех"/>
      <sheetName val="керосин"/>
      <sheetName val="СМЕТА ПО КОЛДОГ."/>
      <sheetName val="ОБЪЕКТЫ  СОЦСФЕРЫ"/>
      <sheetName val="ТДМ"/>
      <sheetName val="Осн"/>
      <sheetName val="ТДМ-ЧМК"/>
      <sheetName val="металл (БМК)"/>
      <sheetName val="ТДМ-ВМЗ"/>
      <sheetName val="металл (УК)"/>
      <sheetName val="металл (УК)-ЧФ"/>
      <sheetName val="ЗСМК-ЕАХ"/>
      <sheetName val="ф сплавы"/>
      <sheetName val="Взз"/>
      <sheetName val="0_33"/>
      <sheetName val="Продажи реальные и прогноз 20 л"/>
      <sheetName val="план на 2003 г."/>
      <sheetName val="Лист Microsoft Excel"/>
      <sheetName val="Справочно"/>
      <sheetName val="план закупок"/>
      <sheetName val="программа "/>
      <sheetName val="помесячные показатели"/>
      <sheetName val="прочие расходы"/>
      <sheetName val="годовые показатели"/>
      <sheetName val="ПРО"/>
      <sheetName val="ОАР"/>
      <sheetName val="ппстип_для утверждн"/>
      <sheetName val="реализация1"/>
      <sheetName val="реализация2"/>
      <sheetName val="5-З по форме СГМ"/>
      <sheetName val="общек."/>
      <sheetName val="ПРО НОВ"/>
      <sheetName val="ремонты 1"/>
      <sheetName val="ремонты 2"/>
      <sheetName val="соц расходы"/>
      <sheetName val="План произв  2 вариант"/>
      <sheetName val="_Т1"/>
      <sheetName val="_Т2"/>
      <sheetName val="_Т3"/>
      <sheetName val="_Т4"/>
      <sheetName val="_Т5"/>
      <sheetName val="_Т6"/>
      <sheetName val="_Т7"/>
      <sheetName val="_Т8"/>
      <sheetName val="_Т9"/>
      <sheetName val="_Т10"/>
      <sheetName val="импорт"/>
      <sheetName val="Сравнение для баланса"/>
      <sheetName val="арматура"/>
      <sheetName val="Изменения в строительстве"/>
      <sheetName val="отрасли"/>
      <sheetName val="регионы"/>
      <sheetName val="регионы2"/>
      <sheetName val="Поставки Россия-Экспорт"/>
      <sheetName val="баланс по Мечелу"/>
      <sheetName val="Мечел внутр данные"/>
      <sheetName val="стратегии"/>
      <sheetName val="Конечные потреб"/>
      <sheetName val="Ценовые тренды"/>
      <sheetName val="Цены (2)"/>
      <sheetName val="Потребл. арматуры на душу"/>
      <sheetName val="БелАЗ свод"/>
      <sheetName val="1 квартал"/>
      <sheetName val="2 кв."/>
      <sheetName val="6 мес."/>
      <sheetName val="3 кв."/>
      <sheetName val="9 мес."/>
      <sheetName val="с нач.года"/>
      <sheetName val="1 кв."/>
      <sheetName val="КВ 2008"/>
      <sheetName val="прил17"/>
      <sheetName val="IN_BS_(ф)"/>
      <sheetName val="По месяцам 1"/>
      <sheetName val="год"/>
      <sheetName val="2 квартал"/>
      <sheetName val="4 квартал"/>
      <sheetName val="План по месяцам"/>
      <sheetName val="ф 25"/>
      <sheetName val="Часы октябрь 08 утвержд "/>
      <sheetName val="Часы октябрь 08 оперативный"/>
      <sheetName val="октябрь 2008 "/>
      <sheetName val="ЦФО (2)"/>
      <sheetName val="П_Ф"/>
      <sheetName val="10_проц"/>
      <sheetName val="Год_ЦФО"/>
      <sheetName val="Год_НР"/>
      <sheetName val="PR"/>
      <sheetName val="ЦФО_коман"/>
      <sheetName val="ДобавитьДанные"/>
      <sheetName val="ДК"/>
      <sheetName val="ДК_2007"/>
      <sheetName val="осн.показатели"/>
      <sheetName val="производство ОВП"/>
      <sheetName val="план продаж"/>
      <sheetName val="анализ выручки"/>
      <sheetName val="Структура затрат"/>
      <sheetName val="затраты на производство"/>
      <sheetName val="затраты по элементам"/>
      <sheetName val="МатериальныеЗатраты"/>
      <sheetName val="план по труду"/>
      <sheetName val="кр+"/>
      <sheetName val="внереализационные"/>
      <sheetName val="ВСХ"/>
      <sheetName val="ремонты 1+"/>
      <sheetName val="ремонты 2+"/>
      <sheetName val="источники"/>
      <sheetName val="налог на прибыль"/>
      <sheetName val="Рестр"/>
      <sheetName val="Constants"/>
      <sheetName val="NIUs"/>
      <sheetName val="Face"/>
      <sheetName val="Flash Report SDC(EUR)"/>
      <sheetName val="PPRAnalysis"/>
      <sheetName val="ОС RUS - ДВИЖЕНИЕ_Data"/>
      <sheetName val="Группы ОС"/>
      <sheetName val="ОС RUS - ДВИЖЕНИЕ"/>
      <sheetName val="КВ RUS - ДВИЖЕНИЕ_Data"/>
      <sheetName val="ОС GAAP NGW - ДВИЖЕНИЕ_Data"/>
      <sheetName val="ОС GAAP - ДВИЖЕНИЕ"/>
      <sheetName val="КВ GAAP - ДВИЖЕНИЕ_Data"/>
      <sheetName val="ОС GAAP - ДВИЖЕНИЕ_Data"/>
      <sheetName val="ОС GAAP NGW - ДВИЖЕНИЕ"/>
      <sheetName val="КВ RUS - ДВИЖЕНИЕ"/>
      <sheetName val="КВ GAAP NGW - ДВИЖЕНИЕ_Data"/>
      <sheetName val="КВ GAAP - ДВИЖЕНИЕ"/>
      <sheetName val="КВ GAAP NGW - ДВИЖЕНИЕ"/>
      <sheetName val="7.1.2"/>
      <sheetName val="С-1"/>
      <sheetName val="??????? ???????? ? ??????? 20 ?"/>
      <sheetName val="U1.3_Transformation"/>
      <sheetName val="Rates"/>
      <sheetName val="??????"/>
      <sheetName val="A5 SAD turn around affect"/>
      <sheetName val="Форма 11.3 за 9 мес. 2004 г."/>
      <sheetName val="BExRepositorySheet"/>
      <sheetName val="Table"/>
      <sheetName val="Graph"/>
      <sheetName val="old"/>
      <sheetName val="ПС"/>
      <sheetName val="РЭ"/>
      <sheetName val="эффект 2 (2 блока렕ጺ蠀舘娒譣0_x0000_㠀"/>
      <sheetName val="эф-т 1 (2блока, зат-ты и렊ጺက_xdc6a_月譥0"/>
      <sheetName val="Восстановл_Лист1"/>
      <sheetName val="насос нзп №24"/>
      <sheetName val="Расчёт"/>
      <sheetName val="Форд Фокус"/>
      <sheetName val="Тойота ЛК Прадо"/>
      <sheetName val="УАЗ Хантер"/>
      <sheetName val="УАЗ пассажирский"/>
      <sheetName val="Форд Мондео"/>
      <sheetName val="Форд Рейнджер"/>
      <sheetName val="Форд Турнео"/>
      <sheetName val="Лексус 570"/>
      <sheetName val="Рено Логан"/>
      <sheetName val="Нива"/>
      <sheetName val="Детализация"/>
      <sheetName val="Расчет инвестиций"/>
      <sheetName val="Расчет по группе"/>
      <sheetName val="Структура выручки"/>
      <sheetName val="Тарифы"/>
      <sheetName val="Общая таблица"/>
      <sheetName val="Volvo S80"/>
      <sheetName val="Тойота Камри"/>
      <sheetName val="Тойота Королла"/>
      <sheetName val="Тойота Авенсис"/>
      <sheetName val="Тойота Хайс"/>
      <sheetName val="перечень 1"/>
      <sheetName val="Тариф"/>
      <sheetName val="Свод новых тарифов"/>
      <sheetName val="Тарифы (старые)"/>
      <sheetName val="СВод тарифов старых"/>
      <sheetName val="Свод по парку"/>
      <sheetName val="Данные по авто"/>
      <sheetName val="Данные по авто (АРМУ)"/>
      <sheetName val="Расчет ККВ"/>
      <sheetName val="Налог на имущество-36 мес"/>
      <sheetName val="СМЕТА КНПС"/>
      <sheetName val="3.3.31."/>
      <sheetName val="Смета КНПС твс+"/>
      <sheetName val="СМЕТА_КНПС"/>
      <sheetName val="3_3_31_"/>
      <sheetName val="Смета_КНПС_твс+"/>
      <sheetName val="Инфо-лист"/>
      <sheetName val="Сводка 1"/>
      <sheetName val="Расчет ФОТ"/>
      <sheetName val="расчет в рублях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_22"/>
      <sheetName val="1_23"/>
      <sheetName val="1_24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2_11"/>
      <sheetName val="2_12"/>
      <sheetName val="2_13"/>
      <sheetName val="2_14"/>
      <sheetName val="2_15"/>
      <sheetName val="2_16"/>
      <sheetName val="2_17"/>
      <sheetName val="2_18"/>
      <sheetName val="2_19"/>
      <sheetName val="2_20"/>
      <sheetName val="2_21"/>
      <sheetName val="2_22"/>
      <sheetName val="2_23"/>
      <sheetName val="2_24"/>
      <sheetName val="2_25"/>
      <sheetName val="2_26"/>
      <sheetName val="2_27"/>
      <sheetName val="2_28"/>
      <sheetName val="2_29"/>
      <sheetName val="2_291"/>
      <sheetName val="2_30"/>
      <sheetName val="2_301"/>
      <sheetName val="2_31"/>
      <sheetName val="2_32"/>
      <sheetName val="2_33"/>
      <sheetName val="2_34"/>
      <sheetName val="ДГУ 49.1,49.2"/>
      <sheetName val="ДГУ 67.1"/>
      <sheetName val="ДГУ ВС 6.1."/>
      <sheetName val="2_35 (2)"/>
      <sheetName val="2_35"/>
      <sheetName val="2_35_2"/>
      <sheetName val="2_35_3"/>
      <sheetName val="2_35_4"/>
      <sheetName val="2_35_5"/>
      <sheetName val="2_35_6"/>
      <sheetName val="2_35_7"/>
      <sheetName val="2_35_8"/>
      <sheetName val="2_35_9"/>
      <sheetName val="2_35_10"/>
      <sheetName val="2_35_11"/>
      <sheetName val="2_35_12"/>
      <sheetName val="2_35_13"/>
      <sheetName val="2_35_14"/>
      <sheetName val="2_35_15"/>
      <sheetName val="2_35_16"/>
      <sheetName val="2_35_17"/>
      <sheetName val="Дополнительные параметры"/>
      <sheetName val="ПЗ "/>
      <sheetName val="191"/>
      <sheetName val="192"/>
      <sheetName val="193"/>
      <sheetName val="194"/>
      <sheetName val="492"/>
      <sheetName val="681"/>
      <sheetName val="697"/>
      <sheetName val="291"/>
      <sheetName val="293"/>
      <sheetName val="294"/>
      <sheetName val="195"/>
      <sheetName val="491"/>
      <sheetName val="989"/>
      <sheetName val="998"/>
      <sheetName val="182"/>
      <sheetName val="282"/>
      <sheetName val="982"/>
      <sheetName val="983"/>
      <sheetName val="991"/>
      <sheetName val="981"/>
      <sheetName val="984"/>
      <sheetName val="985"/>
      <sheetName val="сводка"/>
      <sheetName val="сводка (2)"/>
      <sheetName val="раб"/>
      <sheetName val="расчет перевозок"/>
      <sheetName val="общий расчет"/>
      <sheetName val="пр.согл."/>
      <sheetName val="свдУПКГ №1 "/>
      <sheetName val="обор.УПКГ"/>
      <sheetName val="упр.э-дв.УПКГ"/>
      <sheetName val="свдН-Б №2"/>
      <sheetName val="эл.зад.н-б"/>
      <sheetName val="обор.н-б"/>
      <sheetName val="осн.агр.н-б"/>
      <sheetName val="упр.э-дв.н-б"/>
      <sheetName val="свдГАЗ №3"/>
      <sheetName val="обор.газ."/>
      <sheetName val="эл.зад.газ."/>
      <sheetName val="комм.уз.газ."/>
      <sheetName val="свдЭЛ №4"/>
      <sheetName val="эл.н-б"/>
      <sheetName val="эл.УПКГ"/>
      <sheetName val="эл.газ."/>
      <sheetName val="свдПЖ №5"/>
      <sheetName val="пж.УПКГ"/>
      <sheetName val="пж.газ."/>
      <sheetName val="пж.н-б"/>
      <sheetName val="Сводная смета"/>
      <sheetName val="Сводная смета (хол)"/>
      <sheetName val="Сводная смета (нагр)"/>
      <sheetName val="Локальная смета №1"/>
      <sheetName val="Локальная смета №2"/>
      <sheetName val="Локальная смета №3"/>
      <sheetName val="Расчет №1"/>
      <sheetName val="Расчет №2"/>
      <sheetName val="Расчет №3"/>
      <sheetName val="Расчет № 3-1"/>
      <sheetName val="Расчет № 3-2"/>
      <sheetName val="Таблица 1"/>
      <sheetName val="Таблица 2"/>
      <sheetName val="Таблица 3"/>
      <sheetName val="ГЭСНп"/>
      <sheetName val="дек_факт"/>
      <sheetName val="нояб_факт"/>
      <sheetName val="дек(254450)"/>
      <sheetName val="прогн_дек(на 20число)"/>
      <sheetName val="нояб(241118)"/>
      <sheetName val="окт_факт"/>
      <sheetName val="прогн_дек(261897)"/>
      <sheetName val="прогн_нояб(258602)"/>
      <sheetName val="окт(272040по действ)"/>
      <sheetName val="прогн_окт(272040по утв)"/>
      <sheetName val="_сент"/>
      <sheetName val="сент_факт"/>
      <sheetName val="сент(ожид)"/>
      <sheetName val="прогн_окт(269812)"/>
      <sheetName val="авг_факт"/>
      <sheetName val="сент(260595)"/>
      <sheetName val="авг(249ожид)"/>
      <sheetName val="сент(254)"/>
      <sheetName val="авг(190)"/>
      <sheetName val="авг(250991)"/>
      <sheetName val="июль_факт"/>
      <sheetName val="авг(239352)"/>
      <sheetName val="авг(261034)"/>
      <sheetName val="июнь_факт"/>
      <sheetName val="июль 252,9(max12000)"/>
      <sheetName val="прогн_на_июль (max13000)"/>
      <sheetName val="прогн_на_июль"/>
      <sheetName val="май_факт"/>
      <sheetName val="прогн_на_июнь"/>
      <sheetName val="апр_факт"/>
      <sheetName val="май (210000) (2)"/>
      <sheetName val="май (210000)"/>
      <sheetName val="май (191704)"/>
      <sheetName val="прогн_на_май"/>
      <sheetName val="апр249871"/>
      <sheetName val="март_факт"/>
      <sheetName val="апр249571"/>
      <sheetName val="март_факт + прогн (2)"/>
      <sheetName val="март_факт + прогн"/>
      <sheetName val="прогн_на_апрель"/>
      <sheetName val="март176041"/>
      <sheetName val="март191616"/>
      <sheetName val="фев_факт"/>
      <sheetName val="март191408"/>
      <sheetName val="фев225543(правил) (2)"/>
      <sheetName val="фев225543(правил)"/>
      <sheetName val="фев225543(по нов тариф с 15_02)"/>
      <sheetName val="прогн_на_март"/>
      <sheetName val="фев250543(по нов тар весь V)"/>
      <sheetName val="фев250543(по нов тар пол)"/>
      <sheetName val="янв_факт"/>
      <sheetName val="февр250543"/>
      <sheetName val="янв_26дн"/>
      <sheetName val="прогн_на_февр"/>
      <sheetName val="янв205352"/>
      <sheetName val="прогноз на январь"/>
      <sheetName val="Форма МсК_2010 г. факт"/>
      <sheetName val="Форма МсК_2011 г. факт"/>
      <sheetName val="Всп. материалы"/>
      <sheetName val="Теплоэнергия"/>
      <sheetName val="ПиУ"/>
      <sheetName val="Перепродажи"/>
      <sheetName val="Соц. сфера"/>
      <sheetName val="Материальные изменения"/>
      <sheetName val="Классификация нов."/>
      <sheetName val="Покупатели"/>
      <sheetName val="ПиУ Консол."/>
      <sheetName val="Мероприятия"/>
      <sheetName val="Мероприятия 2011 г."/>
      <sheetName val="Покупатели (2)"/>
      <sheetName val="Прил. для мероприятий"/>
      <sheetName val="Прочая энергия"/>
      <sheetName val="Энергомероприятия"/>
      <sheetName val="Прочие доходы и расходы"/>
      <sheetName val="Прочие затраты"/>
      <sheetName val="Процессинговое сырье"/>
      <sheetName val="Материальные изменения (2)"/>
      <sheetName val="Освоение ФСП"/>
      <sheetName val="соцпрограммы"/>
      <sheetName val="затраты ВГО"/>
      <sheetName val="выручка ВГО"/>
      <sheetName val="КЛФ"/>
      <sheetName val="ПФ"/>
      <sheetName val="индексы-дефляторы"/>
      <sheetName val="Estimate History"/>
      <sheetName val="3 PP"/>
      <sheetName val="2 PDH"/>
      <sheetName val="PP History"/>
      <sheetName val="PDH History"/>
      <sheetName val="1 Grand Total Project"/>
      <sheetName val="4 PMC"/>
      <sheetName val="5 UIO"/>
      <sheetName val="1 Grand Total P"/>
      <sheetName val="Программа"/>
      <sheetName val="План-график"/>
      <sheetName val="Годовая смета"/>
      <sheetName val="ставки"/>
      <sheetName val="Меморандум"/>
      <sheetName val="Выгодность"/>
      <sheetName val="DDS"/>
      <sheetName val="Титульный"/>
      <sheetName val="Enter Date"/>
      <sheetName val="Расчет Лиз Плат Result"/>
      <sheetName val="ВыгЗатр Эффект (1)"/>
      <sheetName val="ВыгЗатр Эффект (Own)"/>
      <sheetName val="ЛизПлат Презент"/>
      <sheetName val="ЛизПлат (1)"/>
      <sheetName val="Расчет Ком"/>
      <sheetName val="Раскладка ЛП (2)"/>
      <sheetName val="Enterprice Accounting"/>
      <sheetName val="Fin Result"/>
      <sheetName val="Расчет Лиз Плат"/>
      <sheetName val="ВыгЗатр5(1)"/>
      <sheetName val="ВыгЗатр (2)"/>
      <sheetName val="ВыгЗатр"/>
      <sheetName val="ЛизПлат"/>
      <sheetName val="КредитА"/>
      <sheetName val="КредитА К&gt;К"/>
      <sheetName val="Кредит1"/>
      <sheetName val="Кредит2"/>
      <sheetName val="Кредит2 (2)"/>
      <sheetName val="Результаты"/>
      <sheetName val="Сравнение"/>
      <sheetName val="СравнДвиж"/>
      <sheetName val="Поставка"/>
      <sheetName val="Поясн"/>
      <sheetName val="Дополнительно"/>
      <sheetName val="Фондирование"/>
      <sheetName val="Расчет по лизингу"/>
      <sheetName val="Отчет о прибыли"/>
      <sheetName val="Предложение по лизингу (2)"/>
      <sheetName val="Отчет о прибыли (2)"/>
      <sheetName val="План продаж Свод"/>
      <sheetName val="Анализ затрат"/>
      <sheetName val="CFO Total"/>
      <sheetName val="Murray+Kent"/>
      <sheetName val="Steve"/>
      <sheetName val="Muir"/>
      <sheetName val="AccOps"/>
      <sheetName val="Evgeny"/>
      <sheetName val="Kovykta"/>
      <sheetName val="West_Comp"/>
      <sheetName val="Restructuring"/>
      <sheetName val="CFO Total_old"/>
      <sheetName val="Murray+Kent (2)"/>
      <sheetName val="Steve (2)"/>
      <sheetName val="Muir (2)"/>
      <sheetName val="AccOps (2)"/>
      <sheetName val="Evgeny (2)"/>
      <sheetName val="Kovykta (2)"/>
      <sheetName val="West_Comp (2)"/>
      <sheetName val="RestructuringCFO"/>
      <sheetName val="Факт Dink-Inv 2004"/>
      <sheetName val="экспорт"/>
      <sheetName val="НЕДЕЛИ"/>
      <sheetName val="qc_Formula"/>
      <sheetName val="yc_Formula"/>
      <sheetName val="Tornado"/>
      <sheetName val="Nodes"/>
      <sheetName val="Periods"/>
      <sheetName val="Гр5(о)"/>
      <sheetName val=" трудозатраты"/>
      <sheetName val="Cost by p೗??Āct CUR"/>
      <sheetName val="Январь_план_лимиты"/>
      <sheetName val="2004_грн_долСША (2)"/>
      <sheetName val="1-й кв_грн_дол"/>
      <sheetName val="2004_грн_долСША_1-е_полугод"/>
      <sheetName val="2004_грн_долСША"/>
      <sheetName val="грн_руб_дол"/>
      <sheetName val="2004_план_лимиты"/>
      <sheetName val="факт2004"/>
      <sheetName val="2004год"/>
      <sheetName val="Спр_общий"/>
      <sheetName val="ф 203."/>
      <sheetName val="ф 203,,,"/>
      <sheetName val="ф 202 (без учета %)"/>
      <sheetName val="ф 203"/>
      <sheetName val="ф 202"/>
      <sheetName val="ф 231"/>
      <sheetName val="ф 232"/>
      <sheetName val="ф 234"/>
      <sheetName val="ф 236"/>
      <sheetName val="разделы ТХ (уменьш трудоемк (2)"/>
      <sheetName val="ф 237АХР"/>
      <sheetName val="ф 237ОПР"/>
      <sheetName val="ф 240"/>
      <sheetName val="программа 2009"/>
      <sheetName val="Анализ ф2"/>
      <sheetName val="Анализ ф2 (2)"/>
      <sheetName val="Анализ ф2 (3)"/>
      <sheetName val="21мес"/>
      <sheetName val="э-22"/>
      <sheetName val="Прил_1"/>
      <sheetName val="24мес"/>
      <sheetName val="27мес"/>
      <sheetName val="Прил_2"/>
      <sheetName val="Прил_3"/>
      <sheetName val="Прил_4"/>
      <sheetName val="Прил_5"/>
      <sheetName val="Прил_6"/>
      <sheetName val="28.08.09-03.09.09"/>
      <sheetName val="вспом произв в 1С"/>
      <sheetName val="Э-33.1 Котельная (3)"/>
      <sheetName val="Э-33.1 Котельная"/>
      <sheetName val="распределение расходов кот. (2)"/>
      <sheetName val="распределение расходов кот."/>
      <sheetName val="Э-33.2 Транспортный участок"/>
      <sheetName val="Транспортный участок"/>
      <sheetName val="РЭМЦ"/>
      <sheetName val="Распределение РЭМЦ"/>
      <sheetName val="Сегменты"/>
      <sheetName val="Ответственные"/>
      <sheetName val="состояние по заполнению"/>
      <sheetName val="Форма №1 кв "/>
      <sheetName val="Форма №2 кв"/>
      <sheetName val="22кв"/>
      <sheetName val="Э-23 ПРОМ   (М)"/>
      <sheetName val="Э-23 ПРОМ (М)"/>
      <sheetName val="Э-23 ПРОМ (С)"/>
      <sheetName val="23.1кв"/>
      <sheetName val="23.2кв"/>
      <sheetName val="25кв"/>
      <sheetName val="26кв"/>
      <sheetName val="31кв"/>
      <sheetName val="32кв"/>
      <sheetName val="34кв"/>
      <sheetName val="35кв"/>
      <sheetName val="Комментарий к ф.36.1кв"/>
      <sheetName val="36.1кв"/>
      <sheetName val="36.2кв"/>
      <sheetName val="36.31кв"/>
      <sheetName val="36.32кв"/>
      <sheetName val="э-37.кв ПРОМ "/>
      <sheetName val="37.1кв"/>
      <sheetName val="37.2кв "/>
      <sheetName val="38.10год"/>
      <sheetName val="38.20год "/>
      <sheetName val="38.21кв "/>
      <sheetName val="38.22кв  "/>
      <sheetName val="38.23кв   "/>
      <sheetName val="38.24кв    "/>
      <sheetName val="38.21кв (2)"/>
      <sheetName val="40кв"/>
      <sheetName val="40.1кв"/>
      <sheetName val="41кв"/>
      <sheetName val="42.1кв"/>
      <sheetName val="42.2кв"/>
      <sheetName val="43.11кв тепло"/>
      <sheetName val="43.21кв тепло"/>
      <sheetName val="43.12кв тепло"/>
      <sheetName val="43.22кв тепло"/>
      <sheetName val="43.11кв водопотребление"/>
      <sheetName val="43.21кв водопотребление"/>
      <sheetName val="43.12кв водопотребление "/>
      <sheetName val="43.22кв водопотребление "/>
      <sheetName val="43.11кв водоотведение"/>
      <sheetName val="43.21кв водоотведение"/>
      <sheetName val="43.12кв водоотведение"/>
      <sheetName val="43.22кв водоотведение "/>
      <sheetName val="43.11кв электроэнергия"/>
      <sheetName val="43.21кв электроэнергия"/>
      <sheetName val="43.12кв электроэнергия"/>
      <sheetName val="43.22кв электроэнергия "/>
      <sheetName val="43.11кв нефть"/>
      <sheetName val="43.22кв нефть"/>
      <sheetName val="43.12кв нефть"/>
      <sheetName val="44год "/>
      <sheetName val="44.1кв"/>
      <sheetName val="44.2кв"/>
      <sheetName val="44.3кв"/>
      <sheetName val="44.4кв"/>
      <sheetName val="46кв "/>
      <sheetName val="43.21кв нефть"/>
      <sheetName val="22кв  "/>
      <sheetName val="Расчет налога на прибыль"/>
      <sheetName val="Бюджет продаж"/>
      <sheetName val="График поступлений"/>
      <sheetName val="34кв (расходы)"/>
      <sheetName val="31кв. Коммерческие расходы"/>
      <sheetName val="Налоги 41"/>
      <sheetName val="бюджет амортизации"/>
      <sheetName val="подготовка кадров"/>
      <sheetName val="Расчет НДС"/>
      <sheetName val="выплаты соц хар-ра"/>
      <sheetName val="без отпускных"/>
      <sheetName val="ремонт зданий (СО)"/>
      <sheetName val="бюджет мат-лов на ремонт зданий"/>
      <sheetName val="ремонт оборудования (СО)"/>
      <sheetName val="бюджет мат-лов на ремонт оборуд"/>
      <sheetName val="расчет резерва на гар ремон"/>
      <sheetName val="43.11кв"/>
      <sheetName val="43.21кв"/>
      <sheetName val="23кв 1"/>
      <sheetName val="23кв 2"/>
      <sheetName val="23кв 3"/>
      <sheetName val="23кв 4"/>
      <sheetName val="отв"/>
      <sheetName val="э-21кв "/>
      <sheetName val="э-22кв"/>
      <sheetName val="э-23кв"/>
      <sheetName val="Форма № 1 год"/>
      <sheetName val="э-26кв"/>
      <sheetName val="Форма №2 кв "/>
      <sheetName val="э-30кв"/>
      <sheetName val="э-32кв "/>
      <sheetName val="э-34.1 кв"/>
      <sheetName val="э-34.2 кв"/>
      <sheetName val="э-34.3 кв"/>
      <sheetName val="э-34кв св"/>
      <sheetName val="выплаты соц. характера"/>
      <sheetName val="36кв"/>
      <sheetName val="37кв"/>
      <sheetName val="38"/>
      <sheetName val="Расчет выработки"/>
      <sheetName val="Расчет выработки 1"/>
      <sheetName val="Проверочный лист"/>
      <sheetName val="Вопросы 2"/>
      <sheetName val="Форма №1 кв"/>
      <sheetName val="22кв "/>
      <sheetName val="38.20год"/>
      <sheetName val="38.21кв"/>
      <sheetName val="38.22кв"/>
      <sheetName val="38.23кв"/>
      <sheetName val="38.24кв"/>
      <sheetName val="42.1кв "/>
      <sheetName val="42.2кв "/>
      <sheetName val="43.12кв"/>
      <sheetName val="43.22кв"/>
      <sheetName val="46кв"/>
      <sheetName val="смета ЭМУ"/>
      <sheetName val="смета ТУ"/>
      <sheetName val="Смета по УГРиО"/>
      <sheetName val="Анализ динамики"/>
      <sheetName val="Мероприятия августа"/>
      <sheetName val="Мероприятия на сентябрь"/>
      <sheetName val="Свод по БП IT ($)"/>
      <sheetName val="Проекты IT ($)"/>
      <sheetName val="Проекты IT"/>
      <sheetName val="Свод по БП IT"/>
      <sheetName val="Курс $"/>
      <sheetName val="Tier1"/>
      <sheetName val="МБП"/>
      <sheetName val="реестр отгрузка"/>
      <sheetName val="Standing Data"/>
      <sheetName val="Tier 06"/>
      <sheetName val="ДЭ-6"/>
      <sheetName val="ДЭ 6 Отчет по денежным средства"/>
      <sheetName val="Чистые активы"/>
      <sheetName val="ФинАнализ-1"/>
      <sheetName val="ФинАнализ-2"/>
      <sheetName val="ФинАнализ-3"/>
      <sheetName val="ФинАнализ-4"/>
      <sheetName val="NewCashFlow"/>
      <sheetName val="Квартал"/>
      <sheetName val="СпецФункции"/>
      <sheetName val="Сравнение ДПН факт 06-07"/>
      <sheetName val="Все ОС"/>
      <sheetName val="Внедр 1С"/>
      <sheetName val="факт 9 мес"/>
      <sheetName val="26 счётАл"/>
      <sheetName val="АморИсход"/>
      <sheetName val="Свод аморт"/>
      <sheetName val="Сокр вак"/>
      <sheetName val="Объёмы"/>
      <sheetName val="Штат для ЕСН"/>
      <sheetName val="ШтатРук сп сл"/>
      <sheetName val="Фот Рук спец служ"/>
      <sheetName val="СокрРВ"/>
      <sheetName val="Коррект"/>
      <sheetName val="э-21"/>
      <sheetName val="э-22 "/>
      <sheetName val="э-23 кв "/>
      <sheetName val="э-36кв"/>
      <sheetName val="э-37кв"/>
      <sheetName val="Свод табл ЕСН"/>
      <sheetName val="Э-33кв НИПИ"/>
      <sheetName val="Э-33кв УМиТ"/>
      <sheetName val="Доп к э-33 УМИТ"/>
      <sheetName val="Расчет стоимости мч"/>
      <sheetName val="маш часы"/>
      <sheetName val="Э-33кв БМТО"/>
      <sheetName val="Цех мет. БМТО "/>
      <sheetName val="Кот-я БМТО"/>
      <sheetName val="Склад хоз-во БМТО "/>
      <sheetName val="э-40 кв"/>
      <sheetName val="Свод ФОТ"/>
      <sheetName val=" РЕЕСТР ВСПОМОГ"/>
      <sheetName val="э-35кв"/>
      <sheetName val="э-34кв"/>
      <sheetName val="э-34 кв Ст БМТО"/>
      <sheetName val="э-34 СтТрест"/>
      <sheetName val="э-34 СтОбщ"/>
      <sheetName val="э-34 Спрт"/>
      <sheetName val="э-41кв"/>
      <sheetName val="Поч доход"/>
      <sheetName val="Проч расходы"/>
      <sheetName val="Расчёт к э-41"/>
      <sheetName val="антикризисные мероприятия"/>
      <sheetName val="проверка на соответствие форм"/>
      <sheetName val="15.10.2010"/>
      <sheetName val="Расчет страх взносов (2)"/>
      <sheetName val="Расчет страх взносов"/>
      <sheetName val="Поставщики"/>
      <sheetName val="Закупки"/>
      <sheetName val="Карточка"/>
      <sheetName val="ММК"/>
      <sheetName val="Нью-ММК"/>
      <sheetName val="ММК(ВТЗ)"/>
      <sheetName val="ММК(СТЗ)"/>
      <sheetName val="Металлокросс"/>
      <sheetName val="Стилтэк"/>
      <sheetName val="Фантон"/>
      <sheetName val="БалансПоставок"/>
      <sheetName val="График_поставки_СТЗ"/>
      <sheetName val="Счета"/>
      <sheetName val="Северсталь"/>
      <sheetName val="Стил-Имп"/>
      <sheetName val="Труботрейд"/>
      <sheetName val="ТРУБНАЯ ЗАГОТОВКА"/>
      <sheetName val="ОтчетНоя"/>
      <sheetName val="Отчет дек"/>
      <sheetName val="ММК101129(СТЗ)"/>
      <sheetName val="ММК10129(ВТЗ)"/>
      <sheetName val="Ильич"/>
      <sheetName val="19.02"/>
      <sheetName val="МЕЧЕ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ММК(Тагмет)"/>
      <sheetName val="СевСталь"/>
      <sheetName val="Углемет"/>
      <sheetName val="Регламент по плану"/>
      <sheetName val="Регламент отчетности"/>
      <sheetName val="ДЭ-1"/>
      <sheetName val="ДЭ-2"/>
      <sheetName val="ДЭ-3"/>
      <sheetName val="ДЭ-4"/>
      <sheetName val="ДЭ-5"/>
      <sheetName val="э-23 С"/>
      <sheetName val="э-23 М"/>
      <sheetName val="Э-24"/>
      <sheetName val="э-26"/>
      <sheetName val="э-27"/>
      <sheetName val="э-1"/>
      <sheetName val="э-22бп"/>
      <sheetName val="help"/>
      <sheetName val="Офэб Rub"/>
      <sheetName val="Приложение №1_3Б"/>
      <sheetName val="Приложение №2_БГ"/>
      <sheetName val="Офэп Rub"/>
      <sheetName val="Офэп Rub_v2"/>
      <sheetName val="МЭР (2)"/>
      <sheetName val="э-24 "/>
      <sheetName val="э-21 "/>
      <sheetName val="э-23М"/>
      <sheetName val="э-1 "/>
      <sheetName val="э-2"/>
      <sheetName val="EBITDA"/>
      <sheetName val="топография"/>
      <sheetName val="Проверка_2"/>
      <sheetName val="ВидыВыручки"/>
      <sheetName val="Справочник_Предприятий"/>
      <sheetName val="ф.400"/>
      <sheetName val="ф.401"/>
      <sheetName val="ф.402"/>
      <sheetName val="ф.403"/>
      <sheetName val="ф.404"/>
      <sheetName val="ф.405"/>
      <sheetName val="ф.406"/>
      <sheetName val="ф.407"/>
      <sheetName val="Форма_№1"/>
      <sheetName val="Форма_№1_ТК"/>
      <sheetName val="Форма_№1_rur"/>
      <sheetName val="Форма_№2"/>
      <sheetName val="Форма_№2 ТК"/>
      <sheetName val="Форма_№2_rur"/>
      <sheetName val="11кв"/>
      <sheetName val="11кв_rur"/>
      <sheetName val="12.1кв"/>
      <sheetName val="12.2кв"/>
      <sheetName val="13кв"/>
      <sheetName val="14кв"/>
      <sheetName val="15кв"/>
      <sheetName val="15кв_rur"/>
      <sheetName val="16кв"/>
      <sheetName val="22кв_ТК"/>
      <sheetName val="22кв_rur"/>
      <sheetName val="Э-23_ПРОМ_(М)"/>
      <sheetName val="Э-23_ПРОМ_(М)_rur"/>
      <sheetName val="23.1кв_rur"/>
      <sheetName val="23.2кв_rur"/>
      <sheetName val="Э-23.3кв"/>
      <sheetName val="25кв_rur"/>
      <sheetName val="26кв_rur"/>
      <sheetName val="31кв_rur"/>
      <sheetName val="32кв_rur"/>
      <sheetName val="35кв_rur"/>
      <sheetName val="36.1кв_rur"/>
      <sheetName val="36.31кв_rur"/>
      <sheetName val="36.32кв_rur"/>
      <sheetName val="э-37.кв ПРОМ_rur"/>
      <sheetName val="37.1кв_rur"/>
      <sheetName val="37.2кв"/>
      <sheetName val="37.2кв_rur"/>
      <sheetName val="38.10год_rur"/>
      <sheetName val="38.20год_rur"/>
      <sheetName val="38.21кв_rur"/>
      <sheetName val="38.22кв_rur"/>
      <sheetName val="38.23кв_rur"/>
      <sheetName val="38.24кв_rur"/>
      <sheetName val="40кв_2011"/>
      <sheetName val="40кв_2011_rur"/>
      <sheetName val="41кв_rur"/>
      <sheetName val="44год_rur"/>
      <sheetName val="44.1кв_rur"/>
      <sheetName val="44.2кв_rur"/>
      <sheetName val="44.3кв_rur"/>
      <sheetName val="44.4кв_rur"/>
      <sheetName val="46кв_rur"/>
      <sheetName val="47.1кв"/>
      <sheetName val="47.2кв"/>
      <sheetName val="47.3кв "/>
      <sheetName val="47.4кв"/>
      <sheetName val="48кв"/>
      <sheetName val="49кв"/>
      <sheetName val="ver"/>
      <sheetName val="ОС1"/>
      <sheetName val="П1"/>
      <sheetName val="Р8"/>
      <sheetName val="Ф12"/>
      <sheetName val="Ф13"/>
      <sheetName val="Ф3пм"/>
      <sheetName val="Ф3км"/>
      <sheetName val="ФК3"/>
      <sheetName val="ИК1"/>
      <sheetName val="З1"/>
      <sheetName val="З2"/>
      <sheetName val="В5"/>
      <sheetName val="В1"/>
      <sheetName val="В2ф"/>
      <sheetName val="В3"/>
      <sheetName val="В4 (Э-23 ПРОМ (М))"/>
      <sheetName val="В6"/>
      <sheetName val="В7 (Э-23 ПРОМ (С))"/>
      <sheetName val="Р1.1"/>
      <sheetName val="Р1.2"/>
      <sheetName val="Р1.3"/>
      <sheetName val="Р9.1"/>
      <sheetName val="Р9.2"/>
      <sheetName val="Р11"/>
      <sheetName val="Р4"/>
      <sheetName val="Р5"/>
      <sheetName val="Р6"/>
      <sheetName val="Р12"/>
      <sheetName val="Р18 (э-37)"/>
      <sheetName val="ФК1.1"/>
      <sheetName val="ФК1.2"/>
      <sheetName val="Р7"/>
      <sheetName val="Р10 (old)"/>
      <sheetName val="КВ1"/>
      <sheetName val="З1 (old)"/>
      <sheetName val="А1-01"/>
      <sheetName val="А1-03"/>
      <sheetName val="З2 (old)"/>
      <sheetName val="Н1"/>
      <sheetName val="Р13"/>
      <sheetName val="Р14"/>
      <sheetName val="Р15"/>
      <sheetName val="Р16"/>
      <sheetName val="Р19"/>
      <sheetName val="ОС2"/>
      <sheetName val="В8"/>
      <sheetName val="КВ2"/>
      <sheetName val="КВ3"/>
      <sheetName val="КВ4"/>
      <sheetName val="КВ5"/>
      <sheetName val="КВ6"/>
      <sheetName val="Ф9"/>
      <sheetName val="М1"/>
      <sheetName val="Э1"/>
      <sheetName val="К1"/>
      <sheetName val="К2"/>
      <sheetName val="К3"/>
      <sheetName val="К4"/>
      <sheetName val="К5"/>
      <sheetName val="К6"/>
      <sheetName val="К7"/>
      <sheetName val="К8"/>
      <sheetName val="К9"/>
      <sheetName val="Р17"/>
      <sheetName val="ОС3"/>
      <sheetName val="П5 (old)"/>
      <sheetName val="Names"/>
      <sheetName val="ЗАЯВКА"/>
      <sheetName val="Профилеразмер"/>
      <sheetName val="Zagotovka"/>
      <sheetName val="Всего"/>
      <sheetName val="Вн+ЭКСП"/>
      <sheetName val="Вн+ЭКСП БД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ЭН"/>
      <sheetName val="Оседание"/>
      <sheetName val="ФОРМА"/>
      <sheetName val="Свод_ПРОКАТ"/>
      <sheetName val="Фин.План"/>
      <sheetName val="пр без рэн"/>
      <sheetName val="КМК,МОФ (2)"/>
      <sheetName val="МОФ ноябрь"/>
      <sheetName val="МОФдекабрь"/>
      <sheetName val="МОФ январь"/>
      <sheetName val="Explanation"/>
      <sheetName val="L1-Summary"/>
      <sheetName val="L2-Summary by Element"/>
      <sheetName val="L3-Calculation"/>
      <sheetName val="L3-USSD"/>
      <sheetName val="L3-Network Equipment&amp;Rack"/>
      <sheetName val="L3-Power"/>
      <sheetName val="L3-Document"/>
      <sheetName val="L3-Training"/>
      <sheetName val="L3-Engineering&amp;Maintenance"/>
      <sheetName val="Rack Layout"/>
      <sheetName val="Remark"/>
      <sheetName val="封面"/>
      <sheetName val="目录 "/>
      <sheetName val="汇总表"/>
      <sheetName val="合肥SUM"/>
      <sheetName val="池州SUM"/>
      <sheetName val="巢湖SUM"/>
      <sheetName val="六安SUM"/>
      <sheetName val="宣城SUM"/>
      <sheetName val="铜陵SUM"/>
      <sheetName val="淮北SUM"/>
      <sheetName val="滁州SUM"/>
      <sheetName val="阜阳SUM"/>
      <sheetName val="宿州SUM"/>
      <sheetName val="安庆SUM"/>
      <sheetName val="马鞍山SUM"/>
      <sheetName val="淮南SUM"/>
      <sheetName val="芜湖SUM"/>
      <sheetName val="蚌埠SUM"/>
      <sheetName val="2009 (1,9)"/>
      <sheetName val="2010(утв)"/>
      <sheetName val="2009 (др.тар.)"/>
      <sheetName val="2010 (3)"/>
      <sheetName val="Т"/>
      <sheetName val="ССМ"/>
      <sheetName val="ЮАТ-5"/>
      <sheetName val="ПУТТ"/>
      <sheetName val="СКТК"/>
      <sheetName val="к"/>
      <sheetName val="син"/>
      <sheetName val="св"/>
      <sheetName val="для ЮСС"/>
      <sheetName val="для РН-Учет"/>
      <sheetName val="НДРСУ"/>
      <sheetName val="эк"/>
      <sheetName val="lim"/>
      <sheetName val="янв"/>
      <sheetName val="апр"/>
      <sheetName val="июл"/>
      <sheetName val="авг"/>
      <sheetName val="сен"/>
      <sheetName val="окт"/>
      <sheetName val="ноя"/>
      <sheetName val="дек"/>
      <sheetName val="Расш. цены уг_x0005__x0000__x0000_"/>
      <sheetName val="Реестр 26.11.08"/>
      <sheetName val="ВТ 17.1 НДС"/>
      <sheetName val="ВТ 17.1 СВ"/>
      <sheetName val="ВТ 17.1 НП"/>
      <sheetName val="17,1 январь"/>
      <sheetName val="ВТ 17,1СВянварь"/>
      <sheetName val="ВТ 17,2 НДС январь"/>
      <sheetName val="ВТ 17.4.2 прибыль январь"/>
      <sheetName val="17.1 февраль"/>
      <sheetName val="ВТ 17.1СВфевраль"/>
      <sheetName val="17,2НДС февраль"/>
      <sheetName val="17.4.2. прибыль февраль"/>
      <sheetName val="17.1 март"/>
      <sheetName val="ВТ 17.1  СВ март"/>
      <sheetName val="17,2 НДС март"/>
      <sheetName val="17,4.2 прибыль март"/>
      <sheetName val="17.1 апрель"/>
      <sheetName val="ВТ17.1СВ апрель"/>
      <sheetName val="17,2 НДС апрель"/>
      <sheetName val="17.4.2 прибыль апрель"/>
      <sheetName val="17.1 май"/>
      <sheetName val="ВТ17.1 СВ май"/>
      <sheetName val="17,2 НДС май"/>
      <sheetName val="17.4.2 прибыль май"/>
      <sheetName val="17.1 июнь"/>
      <sheetName val="ВТ 17.1 СВ июнь "/>
      <sheetName val="17,2 НДС июнь"/>
      <sheetName val="17.4.2 прибыль июнь"/>
      <sheetName val="17.1 июль"/>
      <sheetName val="ВТ 17.1 СВ июль"/>
      <sheetName val="17,2 НДС июль"/>
      <sheetName val="17.4.2 прибыль июль"/>
      <sheetName val="17.1 август"/>
      <sheetName val="ВТ 17.1 СВ август"/>
      <sheetName val="17,2 НДС август"/>
      <sheetName val="17.4.2 прибыль август"/>
      <sheetName val="17.1 сентябрь"/>
      <sheetName val="ВТ 17.1 СВ сентябрь"/>
      <sheetName val="17,2 НДС сентябрь"/>
      <sheetName val="17.4.2 прибыль сентябрь"/>
      <sheetName val="17.1 октябрь"/>
      <sheetName val="ВТ 17.1 СВ октябрь"/>
      <sheetName val="17,2 НДС октябрь"/>
      <sheetName val="17.4.2 прибыль октябрь"/>
      <sheetName val="17.1 ноябрь"/>
      <sheetName val="ВТ 17.1 СВ ноябрь"/>
      <sheetName val="17,2 НДС ноябрь"/>
      <sheetName val="17.4.2 прибыль ноябрь"/>
      <sheetName val="17.1 декабрь"/>
      <sheetName val="ВТ 17.1 СВ декабрь"/>
      <sheetName val="17,2 НДС декабрь"/>
      <sheetName val="17.4.2 прибыль декабрь"/>
      <sheetName val="проверка год"/>
      <sheetName val="ВТ 17.1 СВ 2011 год"/>
      <sheetName val="17,2 НДС год к проверке"/>
      <sheetName val="17.4.2 прибыль год"/>
      <sheetName val="Расч. потр䠈ፓ_x0000_콰紆譠0"/>
      <sheetName val="LTM"/>
      <sheetName val="Chem Systems"/>
      <sheetName val="Consolidation Schedule"/>
      <sheetName val="Apple GBP"/>
      <sheetName val="Apple USD"/>
      <sheetName val="2000 USD"/>
      <sheetName val="1999 USD"/>
      <sheetName val="1998 USD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Input TI"/>
      <sheetName val="Отчет_месяц_группы"/>
      <sheetName val="Смета свод午_x0013__xd8f8_"/>
      <sheetName val="Пакет"/>
      <sheetName val="Баланс + ФР бух"/>
      <sheetName val="Баланс отч упр"/>
      <sheetName val="ФинРез"/>
      <sheetName val="ФинРез отч упр"/>
      <sheetName val="ФинПоказатели"/>
      <sheetName val="ДДС бух"/>
      <sheetName val="ДДС упр"/>
      <sheetName val="Ф1-010,030"/>
      <sheetName val="Ф1-020"/>
      <sheetName val="КапИнвест"/>
      <sheetName val="ФактКапИнвест"/>
      <sheetName val="Ф1-040-45"/>
      <sheetName val="Ф1-050"/>
      <sheetName val="Ф1-070"/>
      <sheetName val="Ф1-100-140"/>
      <sheetName val="Ф1-150"/>
      <sheetName val="Ф1-160"/>
      <sheetName val="Прил-е к Ф1-160"/>
      <sheetName val="Ф1-170-200"/>
      <sheetName val="Ф1-180"/>
      <sheetName val="Прил-е к Ф1-180"/>
      <sheetName val="Ф1-210"/>
      <sheetName val="Прил-е к Ф1-210"/>
      <sheetName val="Ф1-220"/>
      <sheetName val="Ф1-230-240"/>
      <sheetName val="Ф1-250"/>
      <sheetName val="Ф1-270"/>
      <sheetName val="Ф1-300"/>
      <sheetName val="Ф1-420"/>
      <sheetName val="Ф1-440"/>
      <sheetName val="Ф1-450"/>
      <sheetName val="Ф1-470"/>
      <sheetName val="Ф1-500"/>
      <sheetName val="Анализ кредитов"/>
      <sheetName val="Ф1-510"/>
      <sheetName val="Ф1-520"/>
      <sheetName val="Ф1-530"/>
      <sheetName val="Ф1-540"/>
      <sheetName val="Ф1-550-600"/>
      <sheetName val="Ф1-610"/>
      <sheetName val="Ф2-035"/>
      <sheetName val="Ф2-040"/>
      <sheetName val="себест реализ."/>
      <sheetName val="Ф2-060,090"/>
      <sheetName val="Ф2-070"/>
      <sheetName val="Ф2-080"/>
      <sheetName val="Ф2-110,150"/>
      <sheetName val="Ф2-120"/>
      <sheetName val="Ф2-130,160"/>
      <sheetName val="Ф2-140"/>
      <sheetName val="Ф2-180"/>
      <sheetName val="Остатки по расчетам в Группе"/>
      <sheetName val="Состав Группы"/>
      <sheetName val="переделы"/>
      <sheetName val="Sales 2006 Q БО"/>
      <sheetName val="1-В 1 Апр. БО"/>
      <sheetName val="Sales 2006 Q УО"/>
      <sheetName val="Реализация УО"/>
      <sheetName val="1-В Апр. УО"/>
      <sheetName val="1_В 1 Апр_ БО"/>
      <sheetName val="Уд.нормы (помес.)"/>
      <sheetName val="Выбор сценариев и вывод"/>
      <sheetName val="КМБ 1 - свод - Ц1"/>
      <sheetName val="КМБ 2 - свод - Ц1"/>
      <sheetName val="КМБ 3-свод-Ц1"/>
      <sheetName val="КМБ 1 - свод - Ц2"/>
      <sheetName val="КМБ 2- свод - Ц2"/>
      <sheetName val="КМБ 3 - свод - Ц2"/>
      <sheetName val="Карьер 1 - КМБ1"/>
      <sheetName val="Карьер 3 - КМБ1"/>
      <sheetName val="Карьер 4 - КМБ1"/>
      <sheetName val="КМБ 1-инвестиции и пер"/>
      <sheetName val="Карьер 1 - КМБ 2"/>
      <sheetName val="Карьер 3 - КМБ 2"/>
      <sheetName val="Карьер 4 - КМБ2"/>
      <sheetName val="КМБ 2-инвестиции и пер"/>
      <sheetName val="Карьер 1 - КМБ 3"/>
      <sheetName val="Карьер 3 - КМБ 3"/>
      <sheetName val="Карьер 4 - КМБ 3"/>
      <sheetName val="КМБ 3-инвестиции и пер"/>
      <sheetName val="АктВывод-К1"/>
      <sheetName val="АктВывод-К3"/>
      <sheetName val="АктВывод-К4"/>
      <sheetName val="Вывод-К1-Ц1"/>
      <sheetName val="Вывод-К3-Ц1"/>
      <sheetName val="Вывод-К4-Ц1"/>
      <sheetName val="Вывод-К1-Ц2"/>
      <sheetName val="Вывод-К3-Ц2"/>
      <sheetName val="Вывод-К4-Ц2"/>
      <sheetName val="Комбинация-свод"/>
      <sheetName val="Карьер 1 - комбинация"/>
      <sheetName val="Карьер 3 - комбинация"/>
      <sheetName val="Карьер 4 - комбинация"/>
      <sheetName val="Комбинация-инвестиции и перераб"/>
      <sheetName val="Свод по комбинату"/>
      <sheetName val="К1 - NPV"/>
      <sheetName val="К3 - NPV"/>
      <sheetName val="К4 - NPV"/>
      <sheetName val="Шахта - NPV"/>
      <sheetName val="Пески - NPV"/>
      <sheetName val="Свод карьеров и даунстрима"/>
      <sheetName val="Ликвидация и консервация"/>
      <sheetName val="Переработка и Иные АктС"/>
      <sheetName val="Переработка и иные С1 "/>
      <sheetName val="Переработка и иные С2"/>
      <sheetName val="Переработка и иные С3"/>
      <sheetName val="Переработка и иные С4"/>
      <sheetName val="Переработка и иные С5"/>
      <sheetName val="Расчет аллокации по 4-5 секции"/>
      <sheetName val="Цены - июль"/>
      <sheetName val="Цены по импортному паритету"/>
      <sheetName val="Параметры и осн предположения"/>
      <sheetName val="Коэф перевода"/>
      <sheetName val="Себестоимость свод"/>
      <sheetName val="Себестоимость карьеров"/>
      <sheetName val="Себестоимость ДФ, РОФ и ФОК"/>
      <sheetName val="Описание сценариев"/>
      <sheetName val="АктСценарий"/>
      <sheetName val="Сценарий 1"/>
      <sheetName val="Сценарий 2"/>
      <sheetName val="Сценарий 3"/>
      <sheetName val="Сценарий 4"/>
      <sheetName val="Сценарий 5"/>
      <sheetName val="Сценарий 6"/>
      <sheetName val="Сценарий 7"/>
      <sheetName val="Сценарий 8"/>
      <sheetName val="К1-С1-СБШ"/>
      <sheetName val="К1-С2-СБШ"/>
      <sheetName val="К1-С3-СБШ"/>
      <sheetName val="К1-С5-СБШ"/>
      <sheetName val="К1-С6-СБШ"/>
      <sheetName val="К1-С7-СБШ"/>
      <sheetName val="К1-С8-СБШ"/>
      <sheetName val="К3-С1-СБШ"/>
      <sheetName val="К3-С2-СБШ"/>
      <sheetName val="К3-С3-СБШ"/>
      <sheetName val="К3-С4-СБШ"/>
      <sheetName val="К3-С5-СБШ"/>
      <sheetName val="К3-С6-СБШ"/>
      <sheetName val="К3-С7-СБШ"/>
      <sheetName val="К3-С8-СБШ"/>
      <sheetName val="К4-С1-СБШ"/>
      <sheetName val="К4-С2-СБШ"/>
      <sheetName val="К4-С3-СБШ"/>
      <sheetName val="К4-С4-СБШ"/>
      <sheetName val="К1-С1-ЭКГ"/>
      <sheetName val="К1-С2-ЭКГ"/>
      <sheetName val="К1-С3-ЭКГ"/>
      <sheetName val="К1-С5-ЭКГ"/>
      <sheetName val="К1-С6-ЭКГ"/>
      <sheetName val="К1-С7-ЭКГ"/>
      <sheetName val="К1-С8-ЭКГ"/>
      <sheetName val="К3-С1-ЭКГ"/>
      <sheetName val="К3-С2-ЭКГ"/>
      <sheetName val="К3-С3-ЭКГ"/>
      <sheetName val="К3-С4-ЭКГ"/>
      <sheetName val="К3-С5-ЭКГ"/>
      <sheetName val="К3-С6-ЭКГ"/>
      <sheetName val="К3-С7-ЭКГ"/>
      <sheetName val="К3-С8-ЭКГ"/>
      <sheetName val="К4-С1-ЭКГ"/>
      <sheetName val="К4-С2-ЭКГ"/>
      <sheetName val="К4-С3-ЭКГ"/>
      <sheetName val="К4-С4-ЭКГ"/>
      <sheetName val="K1-Бульдозеры"/>
      <sheetName val="K3-Бульдозеры"/>
      <sheetName val="K4-Бульдозеры"/>
      <sheetName val="К1-С1-Самосвалы"/>
      <sheetName val="К1-С2-Самосвалы"/>
      <sheetName val="К1-С3-Самосвалы"/>
      <sheetName val="К1-С5-Самосвалы"/>
      <sheetName val="К1-С6-Самосвалы"/>
      <sheetName val="К1-С7-Самосвалы"/>
      <sheetName val="К1-С8-Самосвалы"/>
      <sheetName val="К3-С1-Самосвалы"/>
      <sheetName val="К3-С2-Самосвалы"/>
      <sheetName val="К3-С3-Самосвалы"/>
      <sheetName val="К3-С4-Самосвалы"/>
      <sheetName val="К3-С5-Самосвалы"/>
      <sheetName val="К3-С6-Самосвалы"/>
      <sheetName val="К3-С7-Самосвалы"/>
      <sheetName val="К3-С8-Самосвалы"/>
      <sheetName val="К4-С1-Самосвалы"/>
      <sheetName val="К4-С2-Самосвалы"/>
      <sheetName val="К4-С3-Самосвалы"/>
      <sheetName val="К4-С4-Самосвалы"/>
      <sheetName val="ЖД - думпкары-потребность"/>
      <sheetName val="ЖД - производительность"/>
      <sheetName val="ЖД - текущий парк"/>
      <sheetName val="ЖД-ТП-"/>
      <sheetName val="ЖД-ТП-111"/>
      <sheetName val="ЖД-ТП-211"/>
      <sheetName val="ЖД-ТП-311"/>
      <sheetName val="ЖД-ТП-411"/>
      <sheetName val="ЖД-ТП-511"/>
      <sheetName val="ЖД-ТП-611"/>
      <sheetName val="ЖД-ТП-121"/>
      <sheetName val="ЖД-ТП-131"/>
      <sheetName val="ЖД-ТП-141"/>
      <sheetName val="ЖД-ТП-151"/>
      <sheetName val="ЖД-ТП-161"/>
      <sheetName val="ЖД-ТП-112"/>
      <sheetName val="ЖД-ТП-113"/>
      <sheetName val="ЖД-ТП-114"/>
      <sheetName val="ЖД-ТП-115"/>
      <sheetName val="ЖД-ТП-116"/>
      <sheetName val="ЖД-ТП-333"/>
      <sheetName val="ЖД-ТП-444"/>
      <sheetName val="ЖД-ТП-555"/>
      <sheetName val="ЖД-ТП-666"/>
      <sheetName val="ЖД-ТП-777"/>
      <sheetName val="ЖД-ТП-888"/>
      <sheetName val="ЖД - думпкары"/>
      <sheetName val="ЖД - тепловозы"/>
      <sheetName val="Обложка"/>
      <sheetName val="Сод."/>
      <sheetName val="(Общ)Примечания"/>
      <sheetName val="(Фин)Баланс"/>
      <sheetName val="(Фин)ОПУ"/>
      <sheetName val="(Фин) ОПУ по прод."/>
      <sheetName val="(Фин)ОДДС"/>
      <sheetName val="(Фин)Covenants(BNP)"/>
      <sheetName val="(Фин)Covenants(ING)"/>
      <sheetName val="(Фин)Обесц.акт."/>
      <sheetName val="(Фин)Себестоимость"/>
      <sheetName val="(Фин)Расходы на сбыт"/>
      <sheetName val="(Фин)Админ.расходы"/>
      <sheetName val="(Фин)Пр.опер.расх.доходы "/>
      <sheetName val="(Фин) Капит.стр-во"/>
      <sheetName val="(Фин)Ремонты"/>
      <sheetName val="(Реал)По продукции"/>
      <sheetName val="(Реал)Приб.-ть"/>
      <sheetName val="(Реал)Цены реал."/>
      <sheetName val="(Произв)По предпр."/>
      <sheetName val="(Произв)Расх.коэф."/>
      <sheetName val="(Произв)Запасы"/>
      <sheetName val="(Произв)Закуп.цены"/>
      <sheetName val="(Пр)Персонал"/>
      <sheetName val="Удельные нормы"/>
      <sheetName val="Бюджет энергоресурсов"/>
      <sheetName val="Бюджет расходов на оплату труда"/>
      <sheetName val="Сырье и основные материалы"/>
      <sheetName val="Нормативный запас"/>
      <sheetName val="Налоговые обязательства"/>
      <sheetName val="Услуги сторонних организаций"/>
      <sheetName val="Отдел КС "/>
      <sheetName val="Проценты за кредит"/>
      <sheetName val="Расходы на сбыт"/>
      <sheetName val="Общехозяйст. и прочие расходы"/>
      <sheetName val="Капитальные ремонты"/>
      <sheetName val="Непроизводственный бюджет"/>
      <sheetName val="Бюджет социальной сферы"/>
      <sheetName val="Инвестиционный бюджет"/>
      <sheetName val="консолидированный бюджет"/>
      <sheetName val="доходная часть"/>
      <sheetName val="денежный поток"/>
      <sheetName val="база данных"/>
      <sheetName val="ФР УО 2005"/>
      <sheetName val="ФР УО без%"/>
      <sheetName val="ФР БО без%"/>
      <sheetName val="ФР УО с%"/>
      <sheetName val="ФР БО с%"/>
      <sheetName val="КПП "/>
      <sheetName val="пр-во"/>
      <sheetName val="среднесуточное пр-во"/>
      <sheetName val="КапвложенияБ"/>
      <sheetName val="Заработная плата"/>
      <sheetName val="Структура реализации ГОКи"/>
      <sheetName val="Реализация_ГОКи без%"/>
      <sheetName val="Реализация_ГОКи с%"/>
      <sheetName val="С+Ц слайд 1"/>
      <sheetName val="С+Ц Кт слайд2"/>
      <sheetName val="финансовые затраты"/>
      <sheetName val="финансовые доходы"/>
      <sheetName val="Дивиденды С"/>
      <sheetName val="Ферросплавы"/>
      <sheetName val="Прокат"/>
      <sheetName val="Трубы"/>
      <sheetName val="TB_ALL"/>
      <sheetName val="DICTS"/>
      <sheetName val="100.1"/>
      <sheetName val="100.2"/>
      <sheetName val="100.3"/>
      <sheetName val="100.4"/>
      <sheetName val="100.5"/>
      <sheetName val="100.6"/>
      <sheetName val="100.7"/>
      <sheetName val="105.1"/>
      <sheetName val="105.2"/>
      <sheetName val="105.3"/>
      <sheetName val="105.4"/>
      <sheetName val="105.5"/>
      <sheetName val="105.6"/>
      <sheetName val="105.7"/>
      <sheetName val="107.1"/>
      <sheetName val="110.1"/>
      <sheetName val="110.2"/>
      <sheetName val="110.3"/>
      <sheetName val="110.4"/>
      <sheetName val="110.5"/>
      <sheetName val="110.6"/>
      <sheetName val="110.7"/>
      <sheetName val="130.1"/>
      <sheetName val="130.2"/>
      <sheetName val="130.3"/>
      <sheetName val="130.4"/>
      <sheetName val="131.1"/>
      <sheetName val="131.2"/>
      <sheetName val="131.3"/>
      <sheetName val="131.4"/>
      <sheetName val="132.1"/>
      <sheetName val="132.2"/>
      <sheetName val="132.3"/>
      <sheetName val="132.4"/>
      <sheetName val="150.1"/>
      <sheetName val="150.2"/>
      <sheetName val="151.1"/>
      <sheetName val="151.2"/>
      <sheetName val="152.1"/>
      <sheetName val="152.2"/>
      <sheetName val="153.1"/>
      <sheetName val="153.2"/>
      <sheetName val="154.1"/>
      <sheetName val="154.2"/>
      <sheetName val="170.1"/>
      <sheetName val="170.2"/>
      <sheetName val="190.1"/>
      <sheetName val="190.2"/>
      <sheetName val="200"/>
      <sheetName val="210"/>
      <sheetName val="220.1"/>
      <sheetName val="220.2"/>
      <sheetName val="230.1"/>
      <sheetName val="230.2"/>
      <sheetName val="250.1"/>
      <sheetName val="250.2"/>
      <sheetName val="250.3"/>
      <sheetName val="250.4"/>
      <sheetName val="260.1"/>
      <sheetName val="260.2"/>
      <sheetName val="270.1"/>
      <sheetName val="270.2"/>
      <sheetName val="370.1"/>
      <sheetName val="370.2"/>
      <sheetName val="370.3"/>
      <sheetName val="370.4"/>
      <sheetName val="370.5"/>
      <sheetName val="370.9"/>
      <sheetName val="380"/>
      <sheetName val="380.1"/>
      <sheetName val="380.2"/>
      <sheetName val="400.1"/>
      <sheetName val="400.2"/>
      <sheetName val="SAS Solutions Worksheet Hidden"/>
      <sheetName val="400.3"/>
      <sheetName val="400.4"/>
      <sheetName val="400.5"/>
      <sheetName val="405"/>
      <sheetName val="410"/>
      <sheetName val="420"/>
      <sheetName val="710"/>
      <sheetName val="720"/>
      <sheetName val="800"/>
      <sheetName val="811"/>
      <sheetName val="820"/>
      <sheetName val="сквозная 1 кв"/>
      <sheetName val="СС_ТП"/>
      <sheetName val="1 кв конц общ"/>
      <sheetName val="1 кв окат"/>
      <sheetName val="1 кв-л переделы"/>
      <sheetName val="Sales БО"/>
      <sheetName val="1-В 1 кв БО"/>
      <sheetName val="Sales УО"/>
      <sheetName val="1-В 1 кв УО"/>
      <sheetName val="Концентрат"/>
      <sheetName val="Окатыши"/>
      <sheetName val="Costs-VC-FC Year"/>
      <sheetName val="App1-2"/>
      <sheetName val="Costs-Factorial (2)"/>
      <sheetName val="Sales-Diagram 1"/>
      <sheetName val="Sales-Diagram 2"/>
      <sheetName val="Production-Diagram 1"/>
      <sheetName val="Production-Diagram 2"/>
      <sheetName val="Costs-VC-FC"/>
      <sheetName val="Costs-Diagram 1"/>
      <sheetName val="Costs-Diagram 2"/>
      <sheetName val="Costs-Factorial"/>
      <sheetName val="Invest1"/>
      <sheetName val="Invest2"/>
      <sheetName val="HR"/>
      <sheetName val="KFI"/>
      <sheetName val="App1"/>
      <sheetName val="App1_1"/>
      <sheetName val="ФР"/>
      <sheetName val="Stat_forms"/>
      <sheetName val="Структура реализации"/>
      <sheetName val="Реализация помесячно"/>
      <sheetName val="1-В"/>
      <sheetName val="Реализация_свод"/>
      <sheetName val="СС-ТП 2004г."/>
      <sheetName val="КПП"/>
      <sheetName val="Переделы (план)"/>
      <sheetName val="СС_окатышей"/>
      <sheetName val="СС_концентрата"/>
      <sheetName val="Анализ цен и норм"/>
      <sheetName val="Цены ТМЦ"/>
      <sheetName val="Капвложения"/>
      <sheetName val="Капвложения (свод)"/>
      <sheetName val="Капвложения (разв)"/>
      <sheetName val="Капвложения сжато"/>
      <sheetName val="Админ расходы"/>
      <sheetName val="Расходы Сбыт"/>
      <sheetName val="PL_mng"/>
      <sheetName val="CF_IND"/>
      <sheetName val="107.2"/>
      <sheetName val="150.3"/>
      <sheetName val="150.4"/>
      <sheetName val="150.5"/>
      <sheetName val="170"/>
      <sheetName val="190"/>
      <sheetName val="220"/>
      <sheetName val="260.3"/>
      <sheetName val="270"/>
      <sheetName val="280"/>
      <sheetName val="390"/>
      <sheetName val="400.6"/>
      <sheetName val="700.1"/>
      <sheetName val="700.2"/>
      <sheetName val="700.3"/>
      <sheetName val="810"/>
      <sheetName val="Реализация БО"/>
      <sheetName val="1-В БО "/>
      <sheetName val="Динамика цен "/>
      <sheetName val="1-В УО"/>
      <sheetName val="1-В (2)"/>
      <sheetName val="СевГОК_КП"/>
      <sheetName val="СевГОК_КП (бух.)"/>
      <sheetName val="СевГОК_ОПУ(упр.)"/>
      <sheetName val="СевГОК_ОПУ(бух.)"/>
      <sheetName val="EBITDA_УО"/>
      <sheetName val="Графики цен_УО"/>
      <sheetName val="СевГОК_СС-реал."/>
      <sheetName val="Diagr_УО_2007-09_DAF"/>
      <sheetName val="СевГОК_Реал. (упр)"/>
      <sheetName val="СевГОК_Реал. (бух)"/>
      <sheetName val="Sales_2008"/>
      <sheetName val="Sales_2009"/>
      <sheetName val="СевГОК_Производство"/>
      <sheetName val="Среднесуточное производство"/>
      <sheetName val="СевГОК_Нормы"/>
      <sheetName val="СевГОК_Персонал"/>
      <sheetName val="СевГОК_Цены"/>
      <sheetName val="СевГОК_СС-конц."/>
      <sheetName val="СевГОК_СС-окат."/>
      <sheetName val="Мат.пом.щь"/>
      <sheetName val="Соц.сфера"/>
      <sheetName val="PL_acc"/>
      <sheetName val="400.7"/>
      <sheetName val="Sales Month (Упр.)"/>
      <sheetName val="Sales Month (Бух.)"/>
      <sheetName val="СевГОК_ОПУ(упр.)(БПУ2)"/>
      <sheetName val="Sales Month_УО(БПУ2)"/>
      <sheetName val="Sales Month_БО(БПУ2)"/>
      <sheetName val="ОПУ (упр.)"/>
      <sheetName val="ОПУ (бух.)"/>
      <sheetName val="EBITDA+NP"/>
      <sheetName val="Реал.(упр.)"/>
      <sheetName val="Реал.(бух.)"/>
      <sheetName val="Реал.(бух.-упр.)"/>
      <sheetName val="СС-реал."/>
      <sheetName val="СС_УП"/>
      <sheetName val="СС_Прогноз"/>
      <sheetName val="Дин.ССконц."/>
      <sheetName val="Дин. СС окат."/>
      <sheetName val="Удельные_нормы"/>
      <sheetName val="СевГОК Произв_помесячно"/>
      <sheetName val="Произв_пом.(БПУ2)"/>
      <sheetName val="бюджет на подпись"/>
      <sheetName val="Бух. DAF"/>
      <sheetName val="ПК"/>
      <sheetName val="ндс "/>
      <sheetName val="ндс ожид ноябрь"/>
      <sheetName val="бентонит"/>
      <sheetName val="удельные"/>
      <sheetName val="футировка"/>
      <sheetName val="движение сырья"/>
      <sheetName val="услуги по ОГЭ"/>
      <sheetName val="услуги по ОГМ"/>
      <sheetName val="металлолом"/>
      <sheetName val="распред. ДС"/>
      <sheetName val="распред. Гл. Инж. (2)"/>
      <sheetName val="увеличение1"/>
      <sheetName val="увеличение2"/>
      <sheetName val="прочая эл.эн."/>
      <sheetName val="Вода и стоки"/>
      <sheetName val="Лента транспор"/>
      <sheetName val="автошины (2)"/>
      <sheetName val="дт и бензин"/>
      <sheetName val="бензин"/>
      <sheetName val="молоко1"/>
      <sheetName val="СИЗ"/>
      <sheetName val="БВР анализ"/>
      <sheetName val="переукладка хвостов анализ"/>
      <sheetName val="повышение квалификации"/>
      <sheetName val="прочие услуги"/>
      <sheetName val="НИР"/>
      <sheetName val="охрана труда"/>
      <sheetName val="охрана природы"/>
      <sheetName val="СМИ"/>
      <sheetName val="юр.услуги"/>
      <sheetName val="матпомощь"/>
      <sheetName val="BPP-P&amp;L"/>
      <sheetName val="BP-P&amp;L"/>
      <sheetName val="Flash-P&amp;L"/>
      <sheetName val="P&amp;L-BeginYear"/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  <sheetName val="Cover _ Parameters"/>
      <sheetName val="MODEL"/>
      <sheetName val="Quarterly LBO Model"/>
      <sheetName val="Port - Social exp"/>
      <sheetName val="payments"/>
      <sheetName val="MCS"/>
      <sheetName val="Languages"/>
      <sheetName val="Aktiva a pasiva 2006"/>
      <sheetName val="Откл_ по фин_ рез"/>
      <sheetName val="тех.отчет"/>
      <sheetName val="перекаты"/>
      <sheetName val="показатели работы"/>
      <sheetName val="производительность"/>
      <sheetName val="расход металла"/>
      <sheetName val="Лист1  "/>
      <sheetName val="производительность "/>
      <sheetName val="термоотделение"/>
      <sheetName val="технич отчет"/>
      <sheetName val="простои"/>
      <sheetName val="ОТК"/>
      <sheetName val="тех отчет"/>
      <sheetName val="простои по причинам"/>
      <sheetName val="ОТК отг"/>
      <sheetName val="Переназначения"/>
      <sheetName val="расход металла по коллек"/>
      <sheetName val="показатели работы 05"/>
      <sheetName val="Год 11"/>
      <sheetName val="Январь11"/>
      <sheetName val="Февраль 11"/>
      <sheetName val="Март 11"/>
      <sheetName val="Апрель 11"/>
      <sheetName val="Май 11 "/>
      <sheetName val="Июнь 11"/>
      <sheetName val="Июль 11"/>
      <sheetName val="Август 11"/>
      <sheetName val="Сентябрь 11"/>
      <sheetName val="Октябрь 11"/>
      <sheetName val="Ноябрь 11"/>
      <sheetName val="Декабрь 11"/>
      <sheetName val="баланс 01"/>
      <sheetName val="сортамент 01"/>
      <sheetName val="баланс 02"/>
      <sheetName val="сортамент 02"/>
      <sheetName val="баланс 03"/>
      <sheetName val="сортамент 03"/>
      <sheetName val="баланс 04"/>
      <sheetName val="сортамент 04"/>
      <sheetName val="баланс 05"/>
      <sheetName val="сортамент 05"/>
      <sheetName val="баланс 06"/>
      <sheetName val="сортамент 06"/>
      <sheetName val="баланс 07"/>
      <sheetName val="сортамент 07"/>
      <sheetName val="баланс 08"/>
      <sheetName val="сортамент 08"/>
      <sheetName val="баланс 09"/>
      <sheetName val="сортамент 09"/>
      <sheetName val="баланс 10"/>
      <sheetName val="сортамент 10"/>
      <sheetName val="баланс 11"/>
      <sheetName val="сортамент 11"/>
      <sheetName val="баланс 12"/>
      <sheetName val="сортамент 12"/>
      <sheetName val="2014"/>
      <sheetName val="Март (19768,5)(по ут.б.(испр.н)"/>
      <sheetName val="Заготовка 25Г2С"/>
      <sheetName val="Заготовка 28С"/>
      <sheetName val="Нормы ферросплавов"/>
      <sheetName val="Смета на ᔷꠀ宧缅㉪0_x0000_"/>
      <sheetName val="Факт_2006_месяц"/>
      <sheetName val="пересчет заданного собств_"/>
      <sheetName val="Техотчёт"/>
      <sheetName val="Техотчёт (2)"/>
      <sheetName val="Диаграмма2"/>
      <sheetName val="Data USA Cdn_"/>
      <sheetName val="Data USA US_"/>
      <sheetName val="Коды"/>
      <sheetName val="04 простои (2)"/>
      <sheetName val="Россия_экспорт"/>
      <sheetName val="04простои"/>
      <sheetName val="ТЕХ ОТЧЕТ (2)"/>
      <sheetName val="CF_П"/>
      <sheetName val="Изм_задолж"/>
      <sheetName val="Проч_продукция"/>
      <sheetName val="Расчет тарифа"/>
      <sheetName val="распр_НДС"/>
      <sheetName val="Изм_кред"/>
      <sheetName val="Изм_деб"/>
      <sheetName val="сальдо"/>
      <sheetName val="Баланс_год"/>
      <sheetName val="Справочник дат"/>
      <sheetName val="ДЛЯ КЛИЕНТА"/>
      <sheetName val="ДЗ_КЗ"/>
      <sheetName val="сравнение с III ᰖ〚_x0005__x0000__x0000__x0000_"/>
      <sheetName val="Cover_&amp;_Parameters"/>
      <sheetName val="Pg_1_-_Content"/>
      <sheetName val="Pg_2_-_Business_Update"/>
      <sheetName val="Pg_3_-_Performance_update"/>
      <sheetName val="Pg_4_-_Performance_update_-_LE"/>
      <sheetName val="Pg_5_-_Perf__update_evaluation"/>
      <sheetName val="Pg_6_-_Value_Framework"/>
      <sheetName val="Pg_7_-_KPI"/>
      <sheetName val="pg_8_perf_update_-_it"/>
      <sheetName val="pg_9_perf_update_-_fin_pos"/>
      <sheetName val="App_Pg_3_-Month-_Actual_vs_Y-1"/>
      <sheetName val="App_Pg_3-4_-YTD-_Actual_vs_Y-1"/>
      <sheetName val="App_Pg_3_-Full_Year-_LE_vs_Y-1"/>
      <sheetName val="App_Pg_3_-Month-_Actual_vs_BGT"/>
      <sheetName val="App_Pg_3_-YTD-_Actual_vs_BGT"/>
      <sheetName val="App_Pg_3_-Full_Year-_Act_vs_BGT"/>
      <sheetName val="App_Pg_4_-Half_Year-_LE_vs_Y-1"/>
      <sheetName val="App_Pg_4_-Half_Year-_LE_vs_BGT"/>
      <sheetName val="Cover___Parameters"/>
      <sheetName val="Движение_по_месяцам"/>
      <sheetName val="Quarterly_LBO_Model"/>
      <sheetName val="Продажи_реальные_и_прогноз_20_л"/>
      <sheetName val="Port_-_Social_exp"/>
      <sheetName val="N,V"/>
      <sheetName val="Statements - short form"/>
      <sheetName val="investice13.2"/>
      <sheetName val="Фин 缀ᨎ԰_x0000_"/>
      <sheetName val="Фин 㰀᎕萀᎕"/>
      <sheetName val="приорское "/>
      <sheetName val="ОФ №2"/>
      <sheetName val="сравнение 1"/>
      <sheetName val="сравнение 2"/>
      <sheetName val="титул без НДС"/>
      <sheetName val="вариант 1"/>
      <sheetName val="вариант 2"/>
      <sheetName val="вариант 3"/>
      <sheetName val="график 1"/>
      <sheetName val="график 2"/>
      <sheetName val="график 3"/>
      <sheetName val="Амортиз ОФ"/>
      <sheetName val="Реагенты"/>
      <sheetName val="Реаг с нач года"/>
      <sheetName val="З-П ОФ"/>
      <sheetName val="Осн мат-лы"/>
      <sheetName val="Осн с нач"/>
      <sheetName val="Масла"/>
      <sheetName val="Масл с нач года"/>
      <sheetName val="Рем2"/>
      <sheetName val="БДР-13А ОФ"/>
      <sheetName val="общ оф"/>
      <sheetName val="БДР-13-3П мед агк"/>
      <sheetName val="БДР-13А вур"/>
      <sheetName val="БДР-13А маук"/>
      <sheetName val="БДР-13-1П м-ц агк"/>
      <sheetName val="БДР-13А шлак"/>
      <sheetName val="БДР-13А ОФ нар"/>
      <sheetName val="общ оф нар"/>
      <sheetName val="БДР-13-1А м-ц агк нар"/>
      <sheetName val="БДР-13-2А мед агк нар"/>
      <sheetName val="БДР-13А маук нар"/>
      <sheetName val="БДР-13-2 м-ц вур нар"/>
      <sheetName val="БДР-13А шлак нар"/>
      <sheetName val="цена на маук"/>
      <sheetName val="товарн."/>
      <sheetName val="ОСВ1"/>
      <sheetName val="A3.1_Transformation1"/>
      <sheetName val="ОСВ"/>
      <sheetName val="trans 1Q09"/>
      <sheetName val="trans 2008"/>
      <sheetName val="проводки 2009"/>
      <sheetName val="Кредиты и займы"/>
      <sheetName val="cap % KAS"/>
      <sheetName val=" Капитал"/>
      <sheetName val="ОС, НМА (МСФО)"/>
      <sheetName val="ОС, НМА"/>
      <sheetName val="Инвестиции в УК"/>
      <sheetName val="Краткоср. и Долгоср. инвестиции"/>
      <sheetName val="Долгоср ДЗ"/>
      <sheetName val="Долгоср КЗ"/>
      <sheetName val="Краткоср. ДЗ"/>
      <sheetName val="Краткоср. КЗ"/>
      <sheetName val="ДС и эквиваленты; Аккредитивы"/>
      <sheetName val=" РБП"/>
      <sheetName val=" Запасы"/>
      <sheetName val=" Дивиденды"/>
      <sheetName val="Расчеты с учредителями"/>
      <sheetName val="Целевое финансирование"/>
      <sheetName val="ДЗ и КЗ по налогам"/>
      <sheetName val=" Векселя"/>
      <sheetName val=" PL"/>
      <sheetName val=" Выручка"/>
      <sheetName val=" Себестоимость"/>
      <sheetName val="Дивиденды PL"/>
      <sheetName val="Процентные доходы и расходы"/>
      <sheetName val="Статистические счета"/>
      <sheetName val="НРП в остаках запасов"/>
      <sheetName val="Продажа ОС"/>
      <sheetName val="Покупка ОС"/>
      <sheetName val="test"/>
      <sheetName val="Documentation"/>
      <sheetName val=" ДЗ"/>
      <sheetName val=" КЗ"/>
      <sheetName val="ОС - реестр"/>
      <sheetName val="Расшифровка РБП"/>
      <sheetName val="4.1"/>
      <sheetName val="4.2"/>
      <sheetName val="revolver"/>
      <sheetName val="структура сырья"/>
      <sheetName val="точка безубыточности"/>
      <sheetName val="анализ выручки в 2009 году"/>
      <sheetName val="анализ себестоимости в 2009 год"/>
      <sheetName val="буровое оборудование, реж мат"/>
      <sheetName val="на 01.10.04"/>
      <sheetName val="план работы техники"/>
      <sheetName val="бур инстр.  реж.инстр."/>
      <sheetName val="стр.621"/>
      <sheetName val="стр.241"/>
      <sheetName val="стр.120-135"/>
      <sheetName val="стр.130"/>
      <sheetName val="стр.260"/>
      <sheetName val="стр.245"/>
      <sheetName val="стр.627"/>
      <sheetName val="стр.210"/>
      <sheetName val="стр.233"/>
      <sheetName val="таблица добыча"/>
      <sheetName val="добыча руды, 3-5"/>
      <sheetName val="качество руд, 6-7"/>
      <sheetName val="таблица производство"/>
      <sheetName val="медный концентрат, 8"/>
      <sheetName val="цинковый концентрат, 9"/>
      <sheetName val="черновая медь, 10"/>
      <sheetName val="катоды, 11"/>
      <sheetName val="катанка, 12 "/>
      <sheetName val="золото, серебро, 13"/>
      <sheetName val="покупное сырьё, 14"/>
      <sheetName val="экология, 16"/>
      <sheetName val="отчёт по труду, 18"/>
      <sheetName val="техника безопасности, 19"/>
      <sheetName val="реализиация, 21"/>
      <sheetName val="выручка, 22"/>
      <sheetName val="cash-cost рудники, 23"/>
      <sheetName val="cash-cost металлургия, 24"/>
      <sheetName val="cash-cost катодной меди, 25"/>
      <sheetName val="затраты, 27"/>
      <sheetName val="ОХР+комм, 28"/>
      <sheetName val="долг, 29"/>
      <sheetName val="% ставка, 30"/>
      <sheetName val="показатели, 31"/>
      <sheetName val="показатели, 32"/>
      <sheetName val="показатели, 33"/>
      <sheetName val="показатели, 34"/>
      <sheetName val="инвестиционная деят, 36 "/>
      <sheetName val="инвестиционная деят, 37"/>
      <sheetName val="калькуляция ОФ-13млн"/>
      <sheetName val="калькуляция ОФ-10млн"/>
      <sheetName val="калькуляция ОФ-18млн"/>
      <sheetName val="смета ОХР"/>
      <sheetName val="capex 3"/>
      <sheetName val="inflation"/>
      <sheetName val="input bs"/>
      <sheetName val="investment capex"/>
      <sheetName val="maintenance capex "/>
      <sheetName val="TC-RC"/>
      <sheetName val="d&amp;a"/>
      <sheetName val="capital"/>
      <sheetName val="loans due"/>
      <sheetName val="debt_rub"/>
      <sheetName val="USD"/>
      <sheetName val="DCF"/>
      <sheetName val="DCF_usd"/>
      <sheetName val="Чувствит проекта"/>
      <sheetName val="titul"/>
      <sheetName val="Проверки"/>
      <sheetName val="План счетов РСБУ"/>
      <sheetName val=" BS"/>
      <sheetName val="A1.1_trans 2010"/>
      <sheetName val="A1.2_adj"/>
      <sheetName val="trans 2009"/>
      <sheetName val="ДЗ и КЗ по лизингу краткоср."/>
      <sheetName val="Права на разработку и РБП"/>
      <sheetName val="58 счет "/>
      <sheetName val="73 счет"/>
      <sheetName val="ICO Purchases"/>
      <sheetName val="RP_purhases"/>
      <sheetName val="trans 2010"/>
      <sheetName val="Ремсервис"/>
      <sheetName val="Услуги Борусан  КенГруп"/>
      <sheetName val="автошины"/>
      <sheetName val="ремонт"/>
      <sheetName val="среднее ОХР"/>
      <sheetName val="КТ"/>
      <sheetName val="БДР 27 П"/>
      <sheetName val="БДР 26 П"/>
      <sheetName val="сводДекабрь"/>
      <sheetName val="Расчет роялти"/>
      <sheetName val="U2.1_Lead 30_06"/>
      <sheetName val="Счёт 26"/>
      <sheetName val="Dictionaries"/>
      <sheetName val="A4.5 Grouping"/>
      <sheetName val="OEMK Model 1999 monthly"/>
      <sheetName val="pbc - tb"/>
      <sheetName val="курсы"/>
      <sheetName val="Common-Size"/>
      <sheetName val="FCF"/>
      <sheetName val="Schedules"/>
      <sheetName val="Proj. Bal."/>
      <sheetName val="БДДС month (ф)"/>
      <sheetName val="БДДС month (п)"/>
      <sheetName val="cash in bank"/>
      <sheetName val="Segment"/>
      <sheetName val="Other"/>
      <sheetName val="CPP ajustat"/>
      <sheetName val="PL 1"/>
      <sheetName val="Macroeconomics"/>
      <sheetName val="Database _RUR_Mar YTD"/>
      <sheetName val="Codes calculation"/>
      <sheetName val="Дт-П"/>
      <sheetName val="Кт-П"/>
      <sheetName val="Чувствит. (Sensitivity)"/>
      <sheetName val="Безубыточность"/>
      <sheetName val="ГМЗ - 10 тыс."/>
      <sheetName val="ГМЗ-2"/>
      <sheetName val="ОФ-5"/>
      <sheetName val="ОФ-17"/>
      <sheetName val="ОФ-28"/>
      <sheetName val="Ком.расходы"/>
      <sheetName val="ГТ"/>
      <sheetName val="22.04.13"/>
      <sheetName val="ОФ-1"/>
      <sheetName val="ОФ-2"/>
      <sheetName val="equipment replacement"/>
      <sheetName val="ГМЗ"/>
      <sheetName val="календарь"/>
      <sheetName val="формирование запасов"/>
      <sheetName val="таблицы"/>
      <sheetName val="линии"/>
      <sheetName val="Смета св_x0010__x0000_ࣗ䑲"/>
      <sheetName val="Смета св_x0010__x0000_Ⲱ®䑲"/>
      <sheetName val="Смета св_x0010__x0000_ꇀ¡䑲"/>
      <sheetName val="Смета св_x0010__x0000_灰࣋䑲"/>
      <sheetName val="Смета св_x0010__x0000_ओ䑲"/>
      <sheetName val="Смета св_x0010__x0000_£䑲"/>
      <sheetName val="Смета св_x0010__x0000_壀ப䑲"/>
      <sheetName val="Смета св_x0010__x0000_ոׯ䑲"/>
      <sheetName val="Смета св_x0010__x0000_펀֦䑲"/>
      <sheetName val="Смета св_x0010__x0000_⁰଩䑲"/>
      <sheetName val="Смета св_x0010__x0000_뫰ݚ䑲"/>
      <sheetName val="Смета св_x0010__x0000_ᕸඦ䑲"/>
      <sheetName val="Смета св_x0010__x0000_쁰ࢼ䑲"/>
      <sheetName val="Смета св_x0010__x0000_铐֭䑲"/>
      <sheetName val="Смета св_x0010__x0000_陘ࣟ䑲"/>
      <sheetName val="Смета св_x0010__x0000_㮘સ䑲"/>
      <sheetName val="Смета св_x0010__x0000_ꔈࠉ䑲"/>
      <sheetName val="Смета св_x0010__x0000_賨෡䑲"/>
      <sheetName val="Расч. пот紗你0_x0000_P_x0000__x0000_"/>
      <sheetName val="П ПП_МП"/>
      <sheetName val="3_26"/>
      <sheetName val="7_Простои"/>
      <sheetName val="1_Summary"/>
      <sheetName val="Слайд vc_fc_cc"/>
      <sheetName val="4_ KPI"/>
      <sheetName val="6_ Исходная инф_"/>
      <sheetName val="6_ Мощности ГОКи"/>
      <sheetName val="виды затрат по услугам"/>
      <sheetName val="виды затрат по командировкам"/>
      <sheetName val="для_совета"/>
      <sheetName val="Слободин"/>
      <sheetName val="Слобод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O&amp;R"/>
      <sheetName val="ПЛАН ПЛАТЕЖЕЙ НА"/>
      <sheetName val="O_R"/>
      <sheetName val="19.08.2010"/>
      <sheetName val="Навигатор"/>
      <sheetName val="Состав работ"/>
      <sheetName val="Стратегия"/>
      <sheetName val="История"/>
      <sheetName val="Тех.состояние"/>
      <sheetName val="Потребность"/>
      <sheetName val="Предписания"/>
      <sheetName val="ФРВ"/>
      <sheetName val="Схема_Приоритизация"/>
      <sheetName val="Целевые"/>
      <sheetName val="Узкие места"/>
      <sheetName val="Цены реализации"/>
      <sheetName val="Продажи_план_ММД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9_ Сарех Свод"/>
      <sheetName val="R1"/>
      <sheetName val="19_CAPEX"/>
      <sheetName val="П_ПП_МП"/>
      <sheetName val="нормы_5_лет"/>
      <sheetName val="Типовые_назначения_платежа"/>
      <sheetName val="Расчет_сырья"/>
      <sheetName val="Слайд_vc_fc_cc"/>
      <sheetName val="4__KPI"/>
      <sheetName val="6__Исходная_инф_"/>
      <sheetName val="6__Мощности_ГОКи"/>
      <sheetName val="виды_затрат_по_услугам"/>
      <sheetName val="виды_затрат_по_командировкам"/>
      <sheetName val="1_квар_к_2кварт"/>
      <sheetName val="Вып_П_П_1"/>
      <sheetName val="В_УИСО_(2)"/>
      <sheetName val="Гр__&quot;Динамика_пр-ва_&quot;_"/>
      <sheetName val="Динамика_по_месяцам"/>
      <sheetName val="Слободин_(2)"/>
      <sheetName val="Путин_(2)"/>
      <sheetName val="Путин_граф"/>
      <sheetName val="Динамика_по_годам_(гр__4)"/>
      <sheetName val="кварталы_(2)"/>
      <sheetName val="для_ООТиЗ"/>
      <sheetName val="Гр__&quot;Динамика_пр-ва_&quot;_новый"/>
      <sheetName val="Динамика_по_месяцам_(2)"/>
      <sheetName val="Вып_П_П__(2)"/>
      <sheetName val="мат_соц_"/>
      <sheetName val="Data_USA_Cdn$"/>
      <sheetName val="Data_USA_US$"/>
      <sheetName val="Фин_план"/>
      <sheetName val="Структура_портфеля"/>
      <sheetName val="ПЛАН_ПЛАТЕЖЕЙ_НА"/>
      <sheetName val="Data_USA_Adj_US$"/>
      <sheetName val="19_08_2010"/>
      <sheetName val="Состав_работ"/>
      <sheetName val="Тех_состояние"/>
      <sheetName val="Data_USA_Cdn_"/>
      <sheetName val="Data_USA_US_"/>
      <sheetName val="Данные_для_расчета"/>
      <sheetName val="Сводная_по_цехам"/>
      <sheetName val="Узкие_места"/>
      <sheetName val="Цены_реализации"/>
      <sheetName val="Цены_входящие_1"/>
      <sheetName val="Цены_входящие_2"/>
      <sheetName val="13__Вспом__и_энергетика__2_"/>
      <sheetName val="Ремонты_и_ОВИ"/>
      <sheetName val="15__Инвестпрогр_"/>
      <sheetName val="5__Цены_вх__сырья"/>
      <sheetName val="5__Влияние_цен_на_сырье"/>
      <sheetName val="6__Расход"/>
      <sheetName val="7__Ремонты___ОВИ"/>
      <sheetName val="7__Пример_графика"/>
      <sheetName val="7__вариант_2"/>
      <sheetName val="7__прил__прод_ть_рем_"/>
      <sheetName val="Вспом__материалы"/>
      <sheetName val="8__PL"/>
      <sheetName val="9__Сарех_Свод"/>
      <sheetName val="Цены СНГ"/>
      <sheetName val="ост ТМЦ"/>
      <sheetName val="RI &amp; profit growth"/>
      <sheetName val="A"/>
      <sheetName val="C -Euro"/>
      <sheetName val="E"/>
      <sheetName val="Quarterly"/>
      <sheetName val="G"/>
      <sheetName val="GE Upload"/>
      <sheetName val="ROCE2"/>
      <sheetName val="Old P&amp;L"/>
      <sheetName val="DANO.PA"/>
      <sheetName val="Net_Operating"/>
      <sheetName val="C"/>
      <sheetName val="old break"/>
      <sheetName val="Business Description"/>
      <sheetName val="ROCE"/>
      <sheetName val="GE 2"/>
      <sheetName val="GE3"/>
      <sheetName val="Div Break chart"/>
      <sheetName val="Geo sales break chart"/>
      <sheetName val="Danone"/>
      <sheetName val="Status"/>
      <sheetName val="Keystats"/>
      <sheetName val="Chart Data"/>
      <sheetName val="CONS DCF"/>
      <sheetName val="Core DCF"/>
      <sheetName val="Mobile DCF"/>
      <sheetName val="CONS_P_L"/>
      <sheetName val="P_L"/>
      <sheetName val="CONS_Quarterly P_L"/>
      <sheetName val="Quarterly P_L"/>
      <sheetName val="Mobile_Ops"/>
      <sheetName val="Mobile_Fin"/>
      <sheetName val="Tariffs"/>
      <sheetName val="Traffic"/>
      <sheetName val="Interconnect"/>
      <sheetName val="Subs_Capex"/>
      <sheetName val="Maktel"/>
      <sheetName val="CATV"/>
      <sheetName val="CONS_Proportional"/>
      <sheetName val="Proportional"/>
      <sheetName val="Rev Rec"/>
      <sheetName val="Link"/>
      <sheetName val="WEV"/>
      <sheetName val="Feeds"/>
      <sheetName val="Tables"/>
      <sheetName val="Capacity"/>
      <sheetName val="CVRDProduction"/>
      <sheetName val="ProducerSummary"/>
      <sheetName val="Monthly"/>
      <sheetName val="Europe"/>
      <sheetName val="Settlements"/>
      <sheetName val="Оборотки"/>
      <sheetName val="Кор-я"/>
      <sheetName val="Кт 62 по ГК"/>
      <sheetName val="Кор_я"/>
      <sheetName val="_1"/>
      <sheetName val="5310.01"/>
      <sheetName val="5300.04"/>
      <sheetName val="КГОК 14"/>
      <sheetName val="проценты выполнения"/>
      <sheetName val="часы"/>
      <sheetName val="Ресурсная смета"/>
      <sheetName val="данные объекта"/>
      <sheetName val="Заголовок"/>
      <sheetName val="Группы ТМЦ"/>
      <sheetName val="Группа МОЛ"/>
      <sheetName val="статьи сметы"/>
      <sheetName val="Утверждение бюджета"/>
      <sheetName val="Годовая заявка"/>
      <sheetName val="RAS FS"/>
      <sheetName val="2.1 P&amp;L"/>
      <sheetName val="HIST"/>
      <sheetName val="Data Table"/>
      <sheetName val="assets"/>
      <sheetName val="Liabilities"/>
      <sheetName val="ЦФА"/>
      <sheetName val="bank comm capitalised"/>
      <sheetName val="Расконсервация ОС"/>
      <sheetName val="IFRS roll 04"/>
      <sheetName val="246 - 2вариант"/>
      <sheetName val="algorithm approximated"/>
      <sheetName val="EAST METALS A.G"/>
      <sheetName val="Ф-1 (для АО-энерго)"/>
      <sheetName val="Ф-2 (для АО-энерго)"/>
      <sheetName val="перекрестка"/>
      <sheetName val="TEHSHEET"/>
      <sheetName val="бюджет ЭСПЦ, долл."/>
      <sheetName val="Неопл_11-02"/>
      <sheetName val="Свод_неопл"/>
      <sheetName val="реестр_бюджет"/>
      <sheetName val="поступления"/>
      <sheetName val="Реестр_ГУТА"/>
      <sheetName val="в"/>
      <sheetName val="Энергосбыт"/>
      <sheetName val="баланс РЭК"/>
      <sheetName val="объемы РЭК"/>
      <sheetName val="1.4ВО"/>
      <sheetName val="1.15ВО"/>
      <sheetName val="1.19ВС"/>
      <sheetName val="1.16ВО"/>
      <sheetName val="1.17 ВО"/>
      <sheetName val="Амортизация стоки"/>
      <sheetName val="1.20.4ВО"/>
      <sheetName val="1.21ВО"/>
      <sheetName val="1.21ВО без ИП"/>
      <sheetName val="1.28ВО с ИП"/>
      <sheetName val="1.28ВО без ИП"/>
      <sheetName val="Электроэн (ф3)"/>
      <sheetName val="эл-эн"/>
      <sheetName val="расчет реагентов РЭК"/>
      <sheetName val="факт реагентов РЭК"/>
      <sheetName val="прив.рес. янв"/>
      <sheetName val="прив.рес.февр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коэфф"/>
      <sheetName val="Отопление"/>
      <sheetName val="июнь9"/>
      <sheetName val="титул БДР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I"/>
      <sheetName val="АХР"/>
      <sheetName val="прил 2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Données"/>
      <sheetName val="объёмы на 01_01_08_послед"/>
      <sheetName val="объёмы на 01_01_09_"/>
      <sheetName val="объёмы на 01_01_2010"/>
      <sheetName val="объёмы на 01_01_2010 послед"/>
      <sheetName val="сравнение с III 咰_x0014_哼_x0014_多⿮_x0005_"/>
      <sheetName val="Семхоз Ракитянский"/>
      <sheetName val="Белгородское"/>
      <sheetName val="Рассвет"/>
      <sheetName val="Томаровское"/>
      <sheetName val="Яковлевское "/>
      <sheetName val="Завидовка"/>
      <sheetName val="Перевозки"/>
      <sheetName val="Общее размещение"/>
      <sheetName val="Озимая пшеница"/>
      <sheetName val="Яровой ячмень"/>
      <sheetName val="Горох"/>
      <sheetName val="Одн. травы"/>
      <sheetName val="Кукуруза на зерно"/>
      <sheetName val="Кукуруза на силос"/>
      <sheetName val="Соя"/>
      <sheetName val="Аврорекс на озимых"/>
      <sheetName val="Структура 2011"/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G-I-F Total"/>
      <sheetName val="G-I-F (RU)"/>
      <sheetName val="G-I-F (UA)"/>
      <sheetName val="FLash IA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RE Working"/>
      <sheetName val="Change of Equity"/>
      <sheetName val="июнь пл-факт"/>
      <sheetName val="июнь пл-факт _изм"/>
      <sheetName val="авг-июль план"/>
      <sheetName val="авг пл-авг БП"/>
      <sheetName val="СУХА БАЛКА  затраты"/>
      <sheetName val="Реестр СУХА БАЛКА на 13"/>
      <sheetName val="_Л1"/>
      <sheetName val="_Л2"/>
      <sheetName val="_Л3"/>
      <sheetName val="_Л4"/>
      <sheetName val="_Л5"/>
      <sheetName val="_Л7"/>
      <sheetName val="_Л8"/>
      <sheetName val="_Л9"/>
      <sheetName val="_Л10"/>
      <sheetName val="_Л11"/>
      <sheetName val="26.27.37.47_Рынки"/>
      <sheetName val="CapEx $t"/>
      <sheetName val="_Ф2"/>
      <sheetName val="_Ф4"/>
      <sheetName val="_Ф5"/>
      <sheetName val="импортеры99"/>
      <sheetName val="Цены_СНГ"/>
      <sheetName val="БП_Аня"/>
      <sheetName val="анализ_кт"/>
      <sheetName val="ЛОМ_УКР"/>
      <sheetName val="Описание_и_классификаторы"/>
      <sheetName val="Незав_пр-во_"/>
      <sheetName val="Исходные_данные"/>
      <sheetName val="Ф5_97"/>
      <sheetName val="импортеры96"/>
      <sheetName val="импортеры97"/>
      <sheetName val="Ф7_цены"/>
      <sheetName val="Ф8_цены"/>
      <sheetName val="Чугун_Украина"/>
      <sheetName val="Шифр"/>
      <sheetName val="Экспорт_99_1"/>
      <sheetName val="Экспорт_99_2"/>
      <sheetName val="Экспорт_99_3"/>
      <sheetName val="Месяцы"/>
      <sheetName val="Подразделения КЦ"/>
      <sheetName val="Подразделения СК"/>
      <sheetName val="Классификатор"/>
      <sheetName val="Направления"/>
      <sheetName val="Рынки"/>
      <sheetName val="Заводы"/>
      <sheetName val="Незав_пр_во_"/>
      <sheetName val=" Базовый 44%"/>
      <sheetName val="Maintenance"/>
      <sheetName val="Расчет с выводом ДП-2 в 2012г."/>
      <sheetName val="Расчет с учетом КР ДП-2"/>
      <sheetName val="CSCCincSKR"/>
      <sheetName val="Матрица обозначений"/>
      <sheetName val="Бюджет пр-ва БП Свод"/>
      <sheetName val="A6"/>
      <sheetName val="Дир ОП"/>
      <sheetName val="26_27_37_47_Рынки"/>
      <sheetName val="CapEx_$t"/>
      <sheetName val="Подразделения_КЦ"/>
      <sheetName val="Подразделения_СК"/>
      <sheetName val="_Базовый_44%"/>
      <sheetName val="Расчет_с_выводом_ДП-2_в_2012г_"/>
      <sheetName val="Расчет_с_учетом_КР_ДП-2"/>
      <sheetName val="Матрица_обозначений"/>
      <sheetName val="Бюджет_пр-ва_БП_Свод"/>
      <sheetName val="Total"/>
      <sheetName val="Дир_ОП"/>
      <sheetName val="Состав_Группы"/>
      <sheetName val="Цены_СНГ1"/>
      <sheetName val="KFI_"/>
      <sheetName val="анализ_кт1"/>
      <sheetName val="Незав_пр-во_4"/>
      <sheetName val="ЛОМ"/>
      <sheetName val="справочник (2)"/>
      <sheetName val="словарь"/>
      <sheetName val="Б_продаж"/>
      <sheetName val="Причины"/>
      <sheetName val="Подразделения_КЦ1"/>
      <sheetName val="Подразделения_СК1"/>
      <sheetName val="26_27_37_47_Рынки1"/>
      <sheetName val="CapEx_$t1"/>
      <sheetName val="Матрица_обозначений1"/>
      <sheetName val="Бюджет_пр-ва_БП_Свод1"/>
      <sheetName val="_Базовый_44%1"/>
      <sheetName val="Расчет_с_выводом_ДП-2_в_2012г_1"/>
      <sheetName val="Расчет_с_учетом_КР_ДП-21"/>
      <sheetName val="Дир_ОП1"/>
      <sheetName val="справочник_(2)"/>
      <sheetName val="26_27_37_47_Рынки2"/>
      <sheetName val="CapEx_$t2"/>
      <sheetName val="Подразделения_КЦ2"/>
      <sheetName val="Подразделения_СК2"/>
      <sheetName val="Матрица_обозначений2"/>
      <sheetName val="Бюджет_пр-ва_БП_Свод2"/>
      <sheetName val="_Базовый_44%2"/>
      <sheetName val="Расчет_с_выводом_ДП-2_в_2012г_2"/>
      <sheetName val="Расчет_с_учетом_КР_ДП-22"/>
      <sheetName val="Дир_ОП2"/>
      <sheetName val="справочник_(2)1"/>
      <sheetName val="26_27_37_47_Рынки3"/>
      <sheetName val="CapEx_$t3"/>
      <sheetName val="Подразделения_КЦ3"/>
      <sheetName val="Подразделения_СК3"/>
      <sheetName val="Матрица_обозначений3"/>
      <sheetName val="_Базовый_44%3"/>
      <sheetName val="Бюджет_пр-ва_БП_Свод3"/>
      <sheetName val="Расчет_с_выводом_ДП-2_в_2012г_3"/>
      <sheetName val="Расчет_с_учетом_КР_ДП-23"/>
      <sheetName val="Дир_ОП3"/>
      <sheetName val="справочник_(2)2"/>
      <sheetName val="26_27_37_47_Рынки4"/>
      <sheetName val="CapEx_$t4"/>
      <sheetName val="Подразделения_КЦ4"/>
      <sheetName val="Подразделения_СК4"/>
      <sheetName val="Матрица_обозначений4"/>
      <sheetName val="_Базовый_44%4"/>
      <sheetName val="Бюджет_пр-ва_БП_Свод4"/>
      <sheetName val="Расчет_с_выводом_ДП-2_в_2012г_4"/>
      <sheetName val="Расчет_с_учетом_КР_ДП-24"/>
      <sheetName val="Дир_ОП4"/>
      <sheetName val="справочник_(2)3"/>
      <sheetName val="Классификатор 1"/>
      <sheetName val="26_27_37_47_Рынки5"/>
      <sheetName val="CapEx_$t5"/>
      <sheetName val="Подразделения_КЦ5"/>
      <sheetName val="Подразделения_СК5"/>
      <sheetName val="Матрица_обозначений5"/>
      <sheetName val="_Базовый_44%5"/>
      <sheetName val="Бюджет_пр-ва_БП_Свод5"/>
      <sheetName val="Расчет_с_выводом_ДП-2_в_2012г_5"/>
      <sheetName val="Расчет_с_учетом_КР_ДП-25"/>
      <sheetName val="Дир_ОП5"/>
      <sheetName val="справочник_(2)4"/>
      <sheetName val="Общий"/>
      <sheetName val="ОТиПБ"/>
      <sheetName val="ЦФО и МВЗ"/>
      <sheetName val="BI BPC"/>
      <sheetName val="Списки (2)"/>
      <sheetName val="Бюджетная"/>
      <sheetName val="Бюджетная!"/>
      <sheetName val="Классификатор_1"/>
      <sheetName val="менеджеры"/>
      <sheetName val="Макропоказатели"/>
      <sheetName val="Описание и классификаторы"/>
      <sheetName val="inf"/>
      <sheetName val="E7"/>
      <sheetName val="Комплексная"/>
      <sheetName val="Дирекции"/>
      <sheetName val="Список компаний"/>
      <sheetName val="Классификаторы"/>
      <sheetName val="сверх бюджет (2)"/>
      <sheetName val="услуги банка"/>
      <sheetName val="угольный блок"/>
      <sheetName val="таблица платежей грн."/>
      <sheetName val="евро"/>
      <sheetName val="таблица платежей евро"/>
      <sheetName val="рубль"/>
      <sheetName val="табл.платежей рубли"/>
      <sheetName val="табл.платежей доллар"/>
      <sheetName val="Внутригрупповые платежи"/>
      <sheetName val="Назначение закупки"/>
      <sheetName val="справочник статей"/>
      <sheetName val="БП-Факт январь."/>
      <sheetName val="БП-ОП февраль"/>
      <sheetName val="БП-ОП март"/>
      <sheetName val="БП - Факт янв.-март"/>
      <sheetName val="Перечень объектов"/>
      <sheetName val="Коды ДКПП 016-2010"/>
      <sheetName val="Формати"/>
      <sheetName val="TECH"/>
      <sheetName val="Дет"/>
      <sheetName val="План Платежи по ЦФО"/>
      <sheetName val="26_27_37_47_Рынки6"/>
      <sheetName val="CapEx_$t6"/>
      <sheetName val="Подразделения_КЦ6"/>
      <sheetName val="Подразделения_СК6"/>
      <sheetName val="_Базовый_44%6"/>
      <sheetName val="Расчет_с_выводом_ДП-2_в_2012г_6"/>
      <sheetName val="Расчет_с_учетом_КР_ДП-26"/>
      <sheetName val="Матрица_обозначений6"/>
      <sheetName val="Бюджет_пр-ва_БП_Свод6"/>
      <sheetName val="Дир_ОП6"/>
      <sheetName val="справочник_(2)5"/>
      <sheetName val="Классификатор_11"/>
      <sheetName val="ЦФО_и_МВЗ"/>
      <sheetName val="BI_BPC"/>
      <sheetName val="Списки_(2)"/>
      <sheetName val="Описание_и_классификаторы1"/>
      <sheetName val="Список_компаний"/>
      <sheetName val="сверх_бюджет_(2)"/>
      <sheetName val="эл_энергия"/>
      <sheetName val="услуги_банка"/>
      <sheetName val="расшифровка_прочих_расходов"/>
      <sheetName val="угольный_блок"/>
      <sheetName val="таблица_платежей_грн_"/>
      <sheetName val="таблица_платежей_евро"/>
      <sheetName val="табл_платежей_рубли"/>
      <sheetName val="табл_платежей_доллар"/>
      <sheetName val="Внутригрупповые_платежи"/>
      <sheetName val="Перечень_объектов"/>
      <sheetName val="Коды_ДКПП_016-2010"/>
      <sheetName val="Назначение_закупки"/>
      <sheetName val="справочник_статей"/>
      <sheetName val="БП-Факт_январь_"/>
      <sheetName val="БП-ОП_февраль"/>
      <sheetName val="БП-ОП_март"/>
      <sheetName val="БП_-_Факт_янв_-март"/>
      <sheetName val="OB 2000"/>
      <sheetName val="цены цехов"/>
      <sheetName val="эф_т 1 _2блока_ зат_ты и эф_ты_"/>
      <sheetName val="Форма для ЛРМ (2)"/>
      <sheetName val="ПЛАТЕЖИ_ЛОГИСТИКОВ"/>
      <sheetName val="0749С_10000 "/>
      <sheetName val="0749E_10000"/>
      <sheetName val="0749D_14000"/>
      <sheetName val="0749B_7000 "/>
      <sheetName val="0749А_13000"/>
      <sheetName val="0749А_таможня"/>
      <sheetName val="0749А_от_15_10_99"/>
      <sheetName val="0749E_от_19_12_99"/>
      <sheetName val="Capitalisation"/>
      <sheetName val="Assume"/>
      <sheetName val="Combined"/>
      <sheetName val="Mcleod"/>
      <sheetName val="Cash Sweep"/>
      <sheetName val="YellState"/>
      <sheetName val="Yell Working Cap."/>
      <sheetName val="Discount Bond"/>
      <sheetName val="Loan Stock"/>
      <sheetName val="Vendor Note"/>
      <sheetName val="YellDriversInput"/>
      <sheetName val="YellDrivers"/>
      <sheetName val="Consensus"/>
      <sheetName val="aline"/>
      <sheetName val="Seraphine"/>
      <sheetName val="Ruby.euro"/>
      <sheetName val="shares"/>
      <sheetName val="DILUTIVE OPTIONS"/>
      <sheetName val="Director Deferred Shares"/>
      <sheetName val="warrants"/>
      <sheetName val="PRLGain"/>
      <sheetName val="Ruby"/>
      <sheetName val="Press"/>
      <sheetName val="Cheat"/>
      <sheetName val="Ruby.auton.growth"/>
      <sheetName val="Ruby.aline"/>
      <sheetName val="Transaction"/>
      <sheetName val="AGT"/>
      <sheetName val="OBS"/>
      <sheetName val="Pro.Forma"/>
      <sheetName val="X"/>
      <sheetName val="XX"/>
      <sheetName val="PFOut (2)"/>
      <sheetName val="PFOut"/>
      <sheetName val="Impact5"/>
      <sheetName val="PMO"/>
      <sheetName val="Scenarios.AccDil"/>
      <sheetName val="implied premiums"/>
      <sheetName val="alineOut"/>
      <sheetName val="RubyOut"/>
      <sheetName val="OBS.Out"/>
      <sheetName val="CF.Board"/>
      <sheetName val="Moody's"/>
      <sheetName val="DMCC"/>
      <sheetName val="EQ"/>
      <sheetName val="PF"/>
      <sheetName val="overtime"/>
      <sheetName val="FFOOut"/>
      <sheetName val="Consensus Out"/>
      <sheetName val="Consensus Out (2)"/>
      <sheetName val="Scenarios.DCF"/>
      <sheetName val="Val.Sum"/>
      <sheetName val="Contribution"/>
      <sheetName val="Ruby.Qrtly"/>
      <sheetName val="FL"/>
      <sheetName val="Segm.Sales"/>
      <sheetName val="Ruby.Out"/>
      <sheetName val="Creation"/>
      <sheetName val="TV"/>
      <sheetName val="Synergies"/>
      <sheetName val="Backup Sales by Region"/>
      <sheetName val="Backup Aline 1H"/>
      <sheetName val="Backup Ruby Historical"/>
      <sheetName val="Backup Asia"/>
      <sheetName val="Backup MLX Ruby"/>
      <sheetName val="Backup 04 Combined"/>
      <sheetName val="Backup aline.ex.seraphine"/>
      <sheetName val="Floating"/>
      <sheetName val="Slurry"/>
      <sheetName val="Solution"/>
      <sheetName val="Key"/>
      <sheetName val="Форма 1 с внутригр_"/>
      <sheetName val="Форма 1а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_3 к форме 3"/>
      <sheetName val="Ф 3-2"/>
      <sheetName val="Форма 4"/>
      <sheetName val="Форма 4а"/>
      <sheetName val="5а"/>
      <sheetName val="5б"/>
      <sheetName val="7а"/>
      <sheetName val="7б"/>
      <sheetName val="8а"/>
      <sheetName val="8б"/>
      <sheetName val="8в"/>
      <sheetName val="8г"/>
      <sheetName val="10а"/>
      <sheetName val="10 б"/>
      <sheetName val="11а"/>
      <sheetName val="11б"/>
      <sheetName val="11в"/>
      <sheetName val="12а"/>
      <sheetName val="12б"/>
      <sheetName val="12в"/>
      <sheetName val="13а "/>
      <sheetName val="14 а"/>
      <sheetName val="14 б"/>
      <sheetName val="14 в"/>
      <sheetName val="15 а"/>
      <sheetName val="15б"/>
      <sheetName val="17-1"/>
      <sheetName val="17-2"/>
      <sheetName val="17-3"/>
      <sheetName val="17-4"/>
      <sheetName val="18 а"/>
      <sheetName val="21 "/>
      <sheetName val="Прилож-3 к Ф 3"/>
      <sheetName val="15 б"/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Ф-3 доп"/>
      <sheetName val="УП всего без ГФУ"/>
      <sheetName val="УП инвест"/>
      <sheetName val="Таблетки инвест"/>
      <sheetName val="УП 2003-2008"/>
      <sheetName val="УП всего-без"/>
      <sheetName val="Проект &quot;Таблетки Россия&quot;"/>
      <sheetName val="Проект &quot;Двуокись Россия&quot;"/>
      <sheetName val="Двуокись инвест "/>
      <sheetName val="Сбыт"/>
      <sheetName val="Проект &quot;Реген.топливо&quot;"/>
      <sheetName val="Проект &quot;Зола&quot;"/>
      <sheetName val="Проект &quot;Закись-окись&quot;"/>
      <sheetName val="Яшину 2002 г"/>
      <sheetName val="Проект &quot;ГФУ&quot;"/>
      <sheetName val="Проект &quot;PWR&quot;"/>
      <sheetName val="Проект &quot;Candu&quot;"/>
      <sheetName val="Проект &quot;Казахстанское сырье&quot;"/>
      <sheetName val="Проект &quot;Конверсия природного U&quot;"/>
      <sheetName val="Энергетика (расчет)"/>
      <sheetName val="УП всего-с"/>
      <sheetName val="Объемы"/>
      <sheetName val="Балансы ГП"/>
      <sheetName val="зарплата (вспомог)"/>
      <sheetName val="Исх.данные"/>
      <sheetName val="Цены ГП"/>
      <sheetName val="Балансы сырья"/>
      <sheetName val="Наличие сырья"/>
      <sheetName val="Балансы ПМ"/>
      <sheetName val="ВВЭР - 3,3%"/>
      <sheetName val="ВВЭР - 3,3% Gd"/>
      <sheetName val="ВВЭР - 3,6%"/>
      <sheetName val="ВВЭР - 4,0%"/>
      <sheetName val="ВВЭР - 4,4%"/>
      <sheetName val="ВВЭР - StZn"/>
      <sheetName val="ВВЭР "/>
      <sheetName val="РБМК - 2,6%"/>
      <sheetName val="РБМК"/>
      <sheetName val="Двуокись 3,6%"/>
      <sheetName val="Двуокись 4,4%"/>
      <sheetName val="Двуокись"/>
      <sheetName val="ВВЭР - PWR"/>
      <sheetName val="Двуокись PWR"/>
      <sheetName val="ВВЭР - &quot;Казах.сырье&quot;"/>
      <sheetName val="Двуокись &quot;Казах.сырье&quot;"/>
      <sheetName val="ВВЭР - &quot;Candu&quot;"/>
      <sheetName val="Двуокись &quot;Candu&quot;"/>
      <sheetName val="ЗП и накладные (зола - 600)"/>
      <sheetName val="ЗП и накладные (зола - 4)"/>
      <sheetName val="Закись-окись (италия)"/>
      <sheetName val="ЗП и накладные (италия-600)"/>
      <sheetName val="ЗП и накладные (италия-4)"/>
      <sheetName val="ГФУ - 3,0"/>
      <sheetName val="ГФУ - 3,6"/>
      <sheetName val="ГФУ - 4,4"/>
      <sheetName val="Хвосты-отходы"/>
      <sheetName val="смета 2001 г(без аморт)"/>
      <sheetName val="смета 2002 г без РБП"/>
      <sheetName val="смета 2002 г МОК"/>
      <sheetName val="распределение модели"/>
      <sheetName val="Энергетика (В)"/>
      <sheetName val="Энергетика (Р)"/>
      <sheetName val="накл 2002-2016 УП"/>
      <sheetName val="Накладные &quot;Р&quot; (600)"/>
      <sheetName val="Накладные &quot;В&quot; (4)"/>
      <sheetName val="смета 2003 г МОК"/>
      <sheetName val="смета 2004 г МОК"/>
      <sheetName val="смета 2005 г МОК"/>
      <sheetName val="смета 2006 г МОК"/>
      <sheetName val="смета 2007 г МОК"/>
      <sheetName val="смета 2008 г МОК"/>
      <sheetName val="смета 2009 г МОК"/>
      <sheetName val="смета 2010 г МОК"/>
      <sheetName val="смета 2011 г МОК"/>
      <sheetName val="смета 2012 г МОК"/>
      <sheetName val="смета 2013 г МОК"/>
      <sheetName val="смета 2014 г МОК"/>
      <sheetName val="смета 2015 г МОК"/>
      <sheetName val="смета 2016 г МОК"/>
      <sheetName val="Общецеховые"/>
      <sheetName val="накл 2002-2005 УП"/>
      <sheetName val="смета 2002-2005 гг"/>
      <sheetName val="смета 2002-2005 гг (без аморт)"/>
      <sheetName val="АВКС"/>
      <sheetName val="энерг-АВКС2001"/>
      <sheetName val="энерг-АВКС2005"/>
      <sheetName val="РБП, МАГАТЭ"/>
      <sheetName val="Хвосты-отходы (2)"/>
      <sheetName val="ОТК (2)"/>
      <sheetName val="ЦЗЛ (2)"/>
      <sheetName val="распределение КВ"/>
      <sheetName val="КВ 00"/>
      <sheetName val="51"/>
      <sheetName val="61"/>
      <sheetName val="Проект &quot;Конверсия природног (2)"/>
      <sheetName val="бюджет_Свод"/>
      <sheetName val="бюджет_Семизбай"/>
      <sheetName val="бюджет_Ирколь"/>
      <sheetName val="бюджет_Прочие"/>
      <sheetName val="произ.программа_Ирколь"/>
      <sheetName val="произ.программа_Семизбай"/>
      <sheetName val="кальк.доб_Семизбай"/>
      <sheetName val="Калк. ЗОУ_Ирколь"/>
      <sheetName val="фин.план_Свод"/>
      <sheetName val="фин.план_Семизбай"/>
      <sheetName val="фин.план_Ирколь"/>
      <sheetName val="св.план.инв_Свод"/>
      <sheetName val="св.план инвест._Семизбай"/>
      <sheetName val="св. план инвест_Ирколь"/>
      <sheetName val="план_фин_инв_Свод"/>
      <sheetName val="план фин.инв_Семизбай"/>
      <sheetName val="план фин инв_Ирколь"/>
      <sheetName val="адм. ЦА"/>
      <sheetName val="услуги "/>
      <sheetName val="адм. по ф.минфина"/>
      <sheetName val="Константы"/>
      <sheetName val="Фот с отч."/>
      <sheetName val="ГИС"/>
      <sheetName val="вспом.произ."/>
      <sheetName val="кальк.вспом"/>
      <sheetName val="распред.услуг"/>
      <sheetName val="расчет по миникот"/>
      <sheetName val="вахтовики"/>
      <sheetName val="Расходы на китайскую сторону"/>
      <sheetName val="Канц и хозтовары Рудник "/>
      <sheetName val="канц.и хоз.тов."/>
      <sheetName val="ГСМ_рудник "/>
      <sheetName val="ФХЛ"/>
      <sheetName val="расх.мат.на машины"/>
      <sheetName val="шахматка осн.произв."/>
      <sheetName val="шахматка всп. произв."/>
      <sheetName val="произ.-4"/>
      <sheetName val="калк-ГПР"/>
      <sheetName val="калк1- свод"/>
      <sheetName val="калк.вспом."/>
      <sheetName val="накладные"/>
      <sheetName val="Шахматная"/>
      <sheetName val="произв.прогр"/>
      <sheetName val="движение запасов"/>
      <sheetName val="Распр услуг"/>
      <sheetName val="цех  Ирколь"/>
      <sheetName val="Администр."/>
      <sheetName val="кальк-Инкай"/>
      <sheetName val="свод по цехам"/>
      <sheetName val="калк1-доб "/>
      <sheetName val="цены "/>
      <sheetName val="обв внутр.бл."/>
      <sheetName val="расчет погашГПР"/>
      <sheetName val="расчет стоим ГК"/>
      <sheetName val="Свод-шахм"/>
      <sheetName val="шах-осн"/>
      <sheetName val="прил20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J"/>
      <sheetName val="K"/>
      <sheetName val="M"/>
      <sheetName val="N"/>
      <sheetName val="P-Prud"/>
      <sheetName val="P-30"/>
      <sheetName val="P-31"/>
      <sheetName val="129 Report"/>
      <sheetName val="Свод ВсП"/>
      <sheetName val="Остановка-2001-2005"/>
      <sheetName val="Остановка-2005"/>
      <sheetName val="Товар-2001"/>
      <sheetName val="Товар-2000"/>
      <sheetName val="Товар-2005"/>
      <sheetName val="Себест товар-2001"/>
      <sheetName val="Себест товар-2000"/>
      <sheetName val="Себест товар-2005"/>
      <sheetName val="ВсП 2001 -1"/>
      <sheetName val="ВсП 2001 -2"/>
      <sheetName val="ВсП 2005-1"/>
      <sheetName val="ВсП 2005-2"/>
      <sheetName val="автохоз"/>
      <sheetName val="калк.вспом.-4"/>
      <sheetName val="добыча раств."/>
      <sheetName val="Бух.шахм"/>
      <sheetName val="АБЗ"/>
      <sheetName val="шах-вспом"/>
      <sheetName val="мат на обв"/>
      <sheetName val="M-1.1"/>
      <sheetName val="M-1"/>
      <sheetName val="M-25"/>
      <sheetName val="M-30"/>
      <sheetName val="M-40"/>
      <sheetName val="M-50"/>
      <sheetName val="M-80"/>
      <sheetName val="M-90"/>
      <sheetName val="M-41_PBC_Akdala"/>
      <sheetName val="PBC_Mining"/>
      <sheetName val="расчплвед"/>
      <sheetName val="расч ведомость"/>
      <sheetName val="G-1.5"/>
      <sheetName val="G-1.50"/>
      <sheetName val="G-1.60"/>
      <sheetName val="G-1.60_(4)"/>
      <sheetName val="G-1.49_"/>
      <sheetName val="G-1.60 (2)"/>
      <sheetName val="A-10"/>
      <sheetName val="A-20"/>
      <sheetName val="Off-bal"/>
      <sheetName val="Comparison BS"/>
      <sheetName val="Comparison IS"/>
      <sheetName val="K-520"/>
      <sheetName val="K-535"/>
      <sheetName val="K-540"/>
      <sheetName val="новая _5"/>
      <sheetName val="Прил_1 к форме3"/>
      <sheetName val="Прил_2 к форме 3"/>
      <sheetName val="3.1"/>
      <sheetName val="14 "/>
      <sheetName val="отсроч налоги "/>
      <sheetName val="форма 2.2"/>
      <sheetName val="форма 1.1"/>
      <sheetName val="форма 2.1"/>
      <sheetName val="Форма 3.2"/>
      <sheetName val="ТМЗ "/>
      <sheetName val="прилож 5"/>
      <sheetName val="15 "/>
      <sheetName val="отсроч налоги СГХК"/>
      <sheetName val="внутригрупп. задолж. кор1"/>
      <sheetName val="расш к 2.8"/>
      <sheetName val="9 "/>
      <sheetName val="F-1,2"/>
      <sheetName val="F-3"/>
      <sheetName val="B-1"/>
      <sheetName val="B-2"/>
      <sheetName val="B-3"/>
      <sheetName val="B-5"/>
      <sheetName val="B-6"/>
      <sheetName val="B-7"/>
      <sheetName val="C-1"/>
      <sheetName val="C-2"/>
      <sheetName val="D-1"/>
      <sheetName val="D-2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40-1"/>
      <sheetName val="A_20"/>
      <sheetName val="I_Index"/>
      <sheetName val="Presentation"/>
      <sheetName val="FCFF"/>
      <sheetName val="Форма Николо"/>
      <sheetName val="ОДДС"/>
      <sheetName val="ОПУ"/>
      <sheetName val="10бб КВ без ЧВ с окомкованием"/>
      <sheetName val="вариант 4"/>
      <sheetName val="Движение ГП"/>
      <sheetName val="Рудник (2)"/>
      <sheetName val="ГКР"/>
      <sheetName val="Fin ind"/>
      <sheetName val="Work Cap"/>
      <sheetName val="ТОО СГХК 2004-2025"/>
      <sheetName val="Расшифр. оборуд."/>
      <sheetName val="структура с.сВыпуск-без КВ2 "/>
      <sheetName val="структура с.сВыпуск"/>
      <sheetName val="структура с.сВыпуск_КВ ГМЗ"/>
      <sheetName val="накладные расходы_2011"/>
      <sheetName val="Фин. рез."/>
      <sheetName val="цена урана"/>
      <sheetName val="Оборудование по РОФ"/>
      <sheetName val="СМР по РОФ"/>
      <sheetName val="Материалы по КВ"/>
      <sheetName val="Капзатраты (с 2006г)"/>
      <sheetName val="U-2 (2)"/>
      <sheetName val="Прил№14 без НДС"/>
      <sheetName val="проч расх"/>
      <sheetName val="ГМЗ по сс с выделением накл."/>
      <sheetName val="Услуги для Сареко"/>
      <sheetName val="Смета ГМЗ "/>
      <sheetName val="См у"/>
      <sheetName val="ФОТ ГМЗ"/>
      <sheetName val="ГМЗ по сс"/>
      <sheetName val="Балансы энергетики"/>
      <sheetName val="Расходы по реал."/>
      <sheetName val="Аренда и амортизация"/>
      <sheetName val="прил №3 ГМЗ (2)"/>
      <sheetName val="См у (2)"/>
      <sheetName val="прил №3 ГМЗ"/>
      <sheetName val="накладные расходы (2)"/>
      <sheetName val="накладные расходы"/>
      <sheetName val="Себестоимость Сравнение"/>
      <sheetName val="Склад Комар. руды"/>
      <sheetName val="Простой ГМЗ"/>
      <sheetName val="Себестоимость "/>
      <sheetName val="Мо"/>
      <sheetName val="Уран давальческий"/>
      <sheetName val="ХКПУ Южных РУ"/>
      <sheetName val="растворы ПВ ТОО &quot;Семизбай&quot;"/>
      <sheetName val="Уран собственный"/>
      <sheetName val="уран из руды"/>
      <sheetName val="уран из КВ ГМЗ"/>
      <sheetName val="уран из КВ Шантобе"/>
      <sheetName val="СХР из руды"/>
      <sheetName val="СХР из КВ ГМЗ"/>
      <sheetName val="Измел. уран. руды"/>
      <sheetName val="Дробл. уран. руды"/>
      <sheetName val="Au из конц. СКЗ Пирит (свод)"/>
      <sheetName val="Сплав Доре из СКЗ Пирит"/>
      <sheetName val="Au на сорбенте"/>
      <sheetName val="Au концентрат Аксу (свод)"/>
      <sheetName val="Au из руды Аксу (свод)"/>
      <sheetName val="Сплав Доре из Аксу"/>
      <sheetName val="Доизм-ние, цианир-ние, сорбция"/>
      <sheetName val="Флотация Аксу"/>
      <sheetName val="Измел. Аксу"/>
      <sheetName val="Дробл. Аксу"/>
      <sheetName val="Cu концентрат (свод)"/>
      <sheetName val="Флотация КТ"/>
      <sheetName val="Измел. КТ"/>
      <sheetName val="Дробл. КТ"/>
      <sheetName val="Распульповка СКЗ Пирит"/>
      <sheetName val="Руда Комар ФЗК (свод)"/>
      <sheetName val="Флотация ФЗК Ком"/>
      <sheetName val="Измел. ФЗК Ком"/>
      <sheetName val="Дробл. ФЗК Ком"/>
      <sheetName val="Руда Комар Доре (свод)"/>
      <sheetName val="Сплав Доре из Ком"/>
      <sheetName val="Цианир-ние, сорб Доре Ком "/>
      <sheetName val="Измел. Доре Ком"/>
      <sheetName val="Дробл. Доре Ком"/>
      <sheetName val="Руда Вас ФЗК (свод)"/>
      <sheetName val="Флотация ФЗК Вас"/>
      <sheetName val="Измел. ФЗК Вас"/>
      <sheetName val="Дробл. ФЗК Вас"/>
      <sheetName val="Печатные Ф кальк"/>
      <sheetName val="вспом.табл."/>
      <sheetName val="аморт. аренда"/>
      <sheetName val="расчет амортизации"/>
      <sheetName val="командировочные"/>
      <sheetName val="амортизация ГК"/>
      <sheetName val="Ф3 - 2"/>
      <sheetName val="8 а"/>
      <sheetName val="8д"/>
      <sheetName val="13б"/>
      <sheetName val="доп_к ф_14 и 20"/>
      <sheetName val="15а"/>
      <sheetName val="17_1"/>
      <sheetName val="17_2"/>
      <sheetName val="17_3"/>
      <sheetName val="МАКЕТ нов.ф.30"/>
      <sheetName val="30а"/>
      <sheetName val="33"/>
      <sheetName val="33а"/>
      <sheetName val="34"/>
      <sheetName val="34а"/>
      <sheetName val="35"/>
      <sheetName val="36"/>
      <sheetName val="37"/>
      <sheetName val="39"/>
      <sheetName val="41"/>
      <sheetName val="42"/>
      <sheetName val="45"/>
      <sheetName val="Форма 2 (2)"/>
      <sheetName val="Форма 1 (2)"/>
      <sheetName val="16 (3)"/>
      <sheetName val="16 (2)"/>
      <sheetName val="I-110"/>
      <sheetName val="F-505 (3)"/>
      <sheetName val="H-215(removed)"/>
      <sheetName val="H-220(removed)"/>
      <sheetName val="H - 230(removed)"/>
      <sheetName val="I - 510(remove)"/>
      <sheetName val="Движение ГПТП"/>
      <sheetName val="Движение ГП УП"/>
      <sheetName val="Движение ГПБП"/>
      <sheetName val="Движение ГП ОФ"/>
      <sheetName val="Движение ГП УМЗ"/>
      <sheetName val="Движение сырьяУМЗ"/>
      <sheetName val="Движение сырьяУП"/>
      <sheetName val="Движение сырьяБП"/>
      <sheetName val="Движение сырья ТП"/>
      <sheetName val="структура с.сУМЗ"/>
      <sheetName val="структура с.сУП"/>
      <sheetName val="структура с.сБП"/>
      <sheetName val="структура с.сТП"/>
      <sheetName val="структура с.сОФ"/>
      <sheetName val="cтрвп"/>
      <sheetName val="с.с вп"/>
      <sheetName val="Фин. рез.УМЗ"/>
      <sheetName val="Фин. рез.УП"/>
      <sheetName val="Фин. рез.БП"/>
      <sheetName val="Фин. рез.ТП"/>
      <sheetName val="Фин. рез.ОФ"/>
      <sheetName val="Фин. рез.проч"/>
      <sheetName val="движ_ден_средств"/>
      <sheetName val="сводУМЗ"/>
      <sheetName val="сводУП"/>
      <sheetName val="сводБП"/>
      <sheetName val="сводТП"/>
      <sheetName val="сводОФ"/>
      <sheetName val="Свод инвест"/>
      <sheetName val="УВЯЗКА-ЛИСТ НЕ УДАЛЯТЬ!!!"/>
      <sheetName val="движ_ден_средств (2)"/>
      <sheetName val="расходы по КПН"/>
      <sheetName val="100.00"/>
      <sheetName val="100.40"/>
      <sheetName val="проводки"/>
      <sheetName val="3 "/>
      <sheetName val="10 (1)"/>
      <sheetName val="12 (1)"/>
      <sheetName val="45(1)"/>
      <sheetName val="46"/>
      <sheetName val="47"/>
      <sheetName val="48"/>
      <sheetName val="49"/>
      <sheetName val="смета 2001 г"/>
      <sheetName val="накл 2001 УП"/>
      <sheetName val="УП всего"/>
      <sheetName val="Таблетки всего"/>
      <sheetName val="Таблетки (Д)"/>
      <sheetName val="Таблетки (С) "/>
      <sheetName val="ВВЭР - 1,6%"/>
      <sheetName val="ВВЭР - 2,4%"/>
      <sheetName val="ВВЭР - 3,0%-C"/>
      <sheetName val="ВВЭР - 3,3%-C"/>
      <sheetName val="ВВЭР - 3,3%-Д"/>
      <sheetName val="ВВЭР - 3,7%"/>
      <sheetName val="Всего двуокись дав"/>
      <sheetName val="Двуокись до 0,6%"/>
      <sheetName val="Двуокись из золы"/>
      <sheetName val="Двуокись из УРК - Candu"/>
      <sheetName val="Закись-окись из УРК"/>
      <sheetName val="Тетрафторид из УРК"/>
      <sheetName val="ГФУ - ОУП"/>
      <sheetName val="ГФУ - ЗНОУ"/>
      <sheetName val="Накладные  &quot;Р&quot; (600к)"/>
      <sheetName val="Накладные &quot;В&quot; (4к)"/>
      <sheetName val="КВ_00"/>
      <sheetName val="КВ_01"/>
      <sheetName val="КВ_02"/>
      <sheetName val="КВ_03"/>
      <sheetName val="КВ_04"/>
      <sheetName val="КВ_05"/>
      <sheetName val="КВ_06"/>
      <sheetName val="КВ_07"/>
      <sheetName val="КВ_08"/>
      <sheetName val="КВ_09"/>
      <sheetName val="КВ_10"/>
      <sheetName val="КВ_11"/>
      <sheetName val="КВ_12"/>
      <sheetName val="Свод для Сатыбалдиной"/>
      <sheetName val="5Для Лены)"/>
      <sheetName val="5-1"/>
      <sheetName val="5-2"/>
      <sheetName val="5-3"/>
      <sheetName val="5-4"/>
      <sheetName val="5-5"/>
      <sheetName val="5-6"/>
      <sheetName val="6-1"/>
      <sheetName val="6-2"/>
      <sheetName val="6-3"/>
      <sheetName val="6-4"/>
      <sheetName val="10-1"/>
      <sheetName val="10-2"/>
      <sheetName val="10-3"/>
      <sheetName val="10-4"/>
      <sheetName val="форма 11 А"/>
      <sheetName val="расш 11а 1кв 2010"/>
      <sheetName val="форма 11Б"/>
      <sheetName val="форма 11 А (2)"/>
      <sheetName val="Справка 2010"/>
      <sheetName val="12а (3)"/>
      <sheetName val="форма 15 "/>
      <sheetName val="форма 15А"/>
      <sheetName val="форма 15Б"/>
      <sheetName val="форма 16 "/>
      <sheetName val="форма 17-1"/>
      <sheetName val="форма 17-2 "/>
      <sheetName val="форма 17-2 (прилож 5)"/>
      <sheetName val="форма 17-2 (прилож 6)"/>
      <sheetName val="форма 17-3"/>
      <sheetName val="форма 17-4"/>
      <sheetName val="17-4 оконч"/>
      <sheetName val="Форма 20"/>
      <sheetName val="21   "/>
      <sheetName val="Нов 22 (измен)"/>
      <sheetName val="24 (2)"/>
      <sheetName val="26 (2)"/>
      <sheetName val="26(2)"/>
      <sheetName val="ф 28 12 мес 2010 "/>
      <sheetName val="форма 30"/>
      <sheetName val="форма 30 (приложение 6)"/>
      <sheetName val="43- Айнура"/>
      <sheetName val="форма 16   (2)"/>
      <sheetName val="форма 17-1 "/>
      <sheetName val="форма 17-3 (2)"/>
      <sheetName val="форма 17-4 (2)"/>
      <sheetName val="ф.100 новая форма "/>
      <sheetName val="свод до вн.об."/>
      <sheetName val="расш.для РАО"/>
      <sheetName val="расш.для РАО стр.310"/>
      <sheetName val="1.1."/>
      <sheetName val="1.2."/>
      <sheetName val="Графики_Гкал,тыс.руб."/>
      <sheetName val="3.2."/>
      <sheetName val="3.3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4 кв."/>
      <sheetName val=" год"/>
      <sheetName val="УП 33 свод.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штатное расписание"/>
      <sheetName val="Персонал 2007"/>
      <sheetName val="Услуги связи Рудник"/>
      <sheetName val="Командировки Рудник"/>
      <sheetName val="Услуги связи Офис"/>
      <sheetName val="подбор персонала (Офис+Рудник)"/>
      <sheetName val="канцтовары РУДНИК"/>
      <sheetName val="Свод ФОТ Руд"/>
      <sheetName val="Свод ФОТ АУП"/>
      <sheetName val="Премия за 2006 г."/>
      <sheetName val="канцтовары ОФИС"/>
      <sheetName val="Почта"/>
      <sheetName val="Банк.услуги"/>
      <sheetName val="Командировки АУП"/>
      <sheetName val="Налог на тр. АУП"/>
      <sheetName val="Экономическая литература"/>
      <sheetName val="хоз. расходы (Офис+Рудник)"/>
      <sheetName val="Смета адмрасходов АУП"/>
      <sheetName val="Смета адмрасходов Рудник"/>
      <sheetName val="ГПО"/>
      <sheetName val="Налог на тр. Рудник"/>
      <sheetName val="Содерж. хозтр. Рудник"/>
      <sheetName val="ГСМ Рудник"/>
      <sheetName val="представ."/>
      <sheetName val="Зем.налог"/>
      <sheetName val="Загряз. окр.ср."/>
      <sheetName val="Медстрах."/>
      <sheetName val="Налог с нерез."/>
      <sheetName val="Кредиты и %"/>
      <sheetName val="Офис мебель"/>
      <sheetName val="Налог на имущ. (Офис+Рудник)"/>
      <sheetName val="Оргтехника Офис"/>
      <sheetName val="Амортизация (Офис+Рудник)"/>
      <sheetName val="Содерж. хозтр. АУП "/>
      <sheetName val="ГСМ АУП"/>
      <sheetName val="Оргтехника Рудник"/>
      <sheetName val="1.Capex"/>
      <sheetName val="сводный план  инвест"/>
      <sheetName val="Смета ГРР"/>
      <sheetName val="План КВ 2007 с НДС"/>
      <sheetName val="сводный план финанс. инвестиций"/>
      <sheetName val="Финплан 2007"/>
      <sheetName val="адм. по форме Минфина"/>
      <sheetName val="баланс в ф. НАК"/>
      <sheetName val="для Бюджета1"/>
      <sheetName val="для Бюджета2"/>
      <sheetName val="незапл. капвлож."/>
      <sheetName val="произв прогр"/>
      <sheetName val="движ зап"/>
      <sheetName val="Financial plan"/>
      <sheetName val="Consolidated Investment Plan"/>
      <sheetName val="Consolidated Investment Pla (ф)"/>
      <sheetName val="Administrative expenses"/>
      <sheetName val="Расх. периода"/>
      <sheetName val="О доходах и расходах"/>
      <sheetName val="вознагр"/>
      <sheetName val="погашение ГРР"/>
      <sheetName val="[]Administrative expenses"/>
      <sheetName val="Пр программа 2010"/>
      <sheetName val="Движение запасов 2010"/>
      <sheetName val="распределение услуг"/>
      <sheetName val="кальк вспом"/>
      <sheetName val="Калькуляция добычи"/>
      <sheetName val="по месяцамФОТ"/>
      <sheetName val="расчетФОТ"/>
      <sheetName val="штаткаФОТ"/>
      <sheetName val="ГПР "/>
      <sheetName val="расчет погашений ГПР "/>
      <sheetName val="Обвязка на 2010"/>
      <sheetName val="водоснабжение"/>
      <sheetName val="продукты питания"/>
      <sheetName val="шахмотка"/>
      <sheetName val="Расчет командировок"/>
      <sheetName val="шахматка"/>
      <sheetName val="ОТ и ТБ"/>
      <sheetName val="Реализация ГП"/>
      <sheetName val="Погашение ГК"/>
      <sheetName val="План Закупа 2010 год"/>
      <sheetName val="16отч (2)"/>
      <sheetName val="16-ОИ"/>
      <sheetName val="16отч"/>
      <sheetName val="по месяцам"/>
      <sheetName val="штатка"/>
      <sheetName val="финансовый план"/>
      <sheetName val="административные расходы"/>
      <sheetName val="план инвестиций"/>
      <sheetName val="свод по финансированию"/>
      <sheetName val="расходы периода"/>
      <sheetName val="Кап.затраты"/>
      <sheetName val="Подписка"/>
      <sheetName val="Резервы"/>
      <sheetName val="%"/>
      <sheetName val="амортизацияОС"/>
      <sheetName val="амортизацияНМА"/>
      <sheetName val="Обучение"/>
      <sheetName val="Пр прог-200ОПВ"/>
      <sheetName val="Движение зап."/>
      <sheetName val="Summary_Rus_2q 2007"/>
      <sheetName val="Summary_Rus"/>
      <sheetName val="Historic Cost_Rus"/>
      <sheetName val="Historic Cost"/>
      <sheetName val="NUL_AMORT _Sum"/>
      <sheetName val="R-Data"/>
      <sheetName val="LOM-Mine"/>
      <sheetName val="DD&amp;A_Comp "/>
      <sheetName val="G&amp;A_Comp"/>
      <sheetName val="NUL_AMORT_Det"/>
      <sheetName val="LOM-COV"/>
      <sheetName val="LOM-CNT"/>
      <sheetName val="LOM-HL"/>
      <sheetName val="LOM-OS"/>
      <sheetName val="LOM-CAS"/>
      <sheetName val="LOM-CAST"/>
      <sheetName val="LOM-CASO"/>
      <sheetName val="LOM-BS"/>
      <sheetName val="LOM-CF"/>
      <sheetName val="LOM-CFD"/>
      <sheetName val="LOM-LJVC"/>
      <sheetName val="LOM-AFE"/>
      <sheetName val="LOM-ASMP-Tonnes"/>
      <sheetName val="LOM-ASMP-Grade"/>
      <sheetName val="LOM-ASMP-Recovery"/>
      <sheetName val="LOM-ASMP-Sales"/>
      <sheetName val="LOM-ASMP-OC"/>
      <sheetName val="LOM-ASMP-CD"/>
      <sheetName val="LOM-ASMP-CAPX"/>
      <sheetName val="LOM-ASMP-NC"/>
      <sheetName val="LOM-TEMP"/>
      <sheetName val="AICP Targets"/>
      <sheetName val="CONS"/>
      <sheetName val="(NUL)Financial Data "/>
      <sheetName val="(NUL)kpi"/>
      <sheetName val="3.2"/>
      <sheetName val="3.3.1"/>
      <sheetName val="3.3.3"/>
      <sheetName val="Comp"/>
      <sheetName val="Supply"/>
      <sheetName val="(ZNJV)Financial Data"/>
      <sheetName val="(ZNJV)Highlight Stats"/>
      <sheetName val="(ZNJV)kpi"/>
      <sheetName val="DR-Chart Data"/>
      <sheetName val="Report Index"/>
      <sheetName val="DR-COV"/>
      <sheetName val="DR-CONT"/>
      <sheetName val="DR-HL"/>
      <sheetName val="DR-AUPROD"/>
      <sheetName val="DR-CSHCST"/>
      <sheetName val="DR-IS"/>
      <sheetName val="DR-CAS"/>
      <sheetName val="DR-CASO"/>
      <sheetName val="DR-CAST"/>
      <sheetName val="DR-BS"/>
      <sheetName val="DR-CF"/>
      <sheetName val="DR-OPCC"/>
      <sheetName val="98F-COV"/>
      <sheetName val="98F-CONT"/>
      <sheetName val="98F-HL"/>
      <sheetName val="98F-BS"/>
      <sheetName val="98F-IS"/>
      <sheetName val="98F-CAS"/>
      <sheetName val="98F-CASO"/>
      <sheetName val="98F-CASG"/>
      <sheetName val="98F-CNM"/>
      <sheetName val="98F-CF"/>
      <sheetName val="98F-LJVC"/>
      <sheetName val="98F-CE"/>
      <sheetName val="99F-COV"/>
      <sheetName val="99F-CONT"/>
      <sheetName val="99F-BS"/>
      <sheetName val="99F-IS"/>
      <sheetName val="99F-CAS"/>
      <sheetName val="99F-CASO"/>
      <sheetName val="99F-CASG"/>
      <sheetName val="99F-LJVC"/>
      <sheetName val="99F-CF"/>
      <sheetName val="LOM-IS"/>
      <sheetName val="Datax"/>
      <sheetName val="LJVC"/>
      <sheetName val="ZNJV - Financial Data"/>
      <sheetName val="ZMont Highlight Stats"/>
      <sheetName val="2001 Bonus"/>
      <sheetName val="2001 Bonus Chart"/>
      <sheetName val="Leachpad INV"/>
      <sheetName val="1-9_LPX_CB"/>
      <sheetName val="Economic Effect"/>
      <sheetName val="FRE"/>
      <sheetName val="Gold_Prod"/>
      <sheetName val="reclamation"/>
      <sheetName val="NRV"/>
      <sheetName val="Finc Comments(month)"/>
      <sheetName val="Finc Comments (QTD)"/>
      <sheetName val="Var"/>
      <sheetName val="FLSH-COV"/>
      <sheetName val="FLASH-1"/>
      <sheetName val="FLASH-2"/>
      <sheetName val="(ZNJV)FS"/>
      <sheetName val="(ZNJV)IS"/>
      <sheetName val="(ZNJV)BS"/>
      <sheetName val="(ZNJV)CF"/>
      <sheetName val="ZNJV(OP)"/>
      <sheetName val="(NUL)FS"/>
      <sheetName val="Hyperion JE"/>
      <sheetName val="Comments (5A)"/>
      <sheetName val="Zmont"/>
      <sheetName val="DR-CNT"/>
      <sheetName val="DR-GP"/>
      <sheetName val="DR-CSHC"/>
      <sheetName val="DR-NCN"/>
      <sheetName val="DR-HL(mt)_var"/>
      <sheetName val="DR-HL(mt)"/>
      <sheetName val="DR-HL(mt) (2)"/>
      <sheetName val="DR-HL(imp)"/>
      <sheetName val="DR-HL(imp) (2)"/>
      <sheetName val="DR-OS"/>
      <sheetName val="DR-CC"/>
      <sheetName val="DR-CFD"/>
      <sheetName val="DR-LJVC"/>
      <sheetName val="DR-AFE"/>
      <sheetName val="01F-COV "/>
      <sheetName val="01F-CNT"/>
      <sheetName val="01_COMP"/>
      <sheetName val="01-HL"/>
      <sheetName val="01F-OS"/>
      <sheetName val="01F-CAS"/>
      <sheetName val="01F-CASO"/>
      <sheetName val="01F-CAST"/>
      <sheetName val="01F-BS"/>
      <sheetName val="01F-CF"/>
      <sheetName val="01F-CFD"/>
      <sheetName val="01F-LJVC"/>
      <sheetName val="01F-AFE"/>
      <sheetName val="01F-CD "/>
      <sheetName val="01F-LchInv"/>
      <sheetName val="01F-LchPd"/>
      <sheetName val="02F-COV"/>
      <sheetName val="02F-CNT"/>
      <sheetName val="02_COMP"/>
      <sheetName val="02-HL"/>
      <sheetName val="02F-OS"/>
      <sheetName val="02F-CAS"/>
      <sheetName val="02F-CASO"/>
      <sheetName val="02F-CAST"/>
      <sheetName val="02F-BS"/>
      <sheetName val="02F-CF"/>
      <sheetName val="02F-CFD"/>
      <sheetName val="02F-LJVC"/>
      <sheetName val="02-AFE"/>
      <sheetName val="02F-LchInv "/>
      <sheetName val="02F-LchPd"/>
      <sheetName val="02F-CD"/>
      <sheetName val="FCAST-TEMP"/>
      <sheetName val="LOM-ASMP"/>
      <sheetName val="LOM-RES"/>
      <sheetName val="LOM-RATIO_LORC "/>
      <sheetName val="LOM-RATIO_DSC"/>
      <sheetName val="LOM-AFE (2)"/>
      <sheetName val="LOM-CD"/>
      <sheetName val="FLASH-x"/>
      <sheetName val="@RiskDistributions"/>
      <sheetName val="FinancialStatements"/>
      <sheetName val="PhysicalSummary"/>
      <sheetName val="ProjectSummary2b"/>
      <sheetName val="ProjectSummary1b"/>
      <sheetName val="SmeltingRefining"/>
      <sheetName val="Royalties"/>
      <sheetName val="G&amp;A"/>
      <sheetName val="WasteStrippingAdj"/>
      <sheetName val="Processing"/>
      <sheetName val="ProcessingCapitalDetail2B"/>
      <sheetName val="Reconciliation2B"/>
      <sheetName val="TailingsDam"/>
      <sheetName val="MinFltDepn"/>
      <sheetName val="ProcDepr"/>
      <sheetName val="ProcessingCapitalDetail2A"/>
      <sheetName val="Reconciliation2A"/>
      <sheetName val="Module4"/>
      <sheetName val="Jul04CapReconDAB (2)"/>
      <sheetName val="Jul04OpResults"/>
      <sheetName val="Jul04NewmontReturns"/>
      <sheetName val="Jul04CapReconDAB"/>
      <sheetName val="Jul04CapRecon"/>
      <sheetName val="Jul04CapRecon (2)"/>
      <sheetName val="Jul04CapRecon (3)"/>
      <sheetName val="KEYFACTS"/>
      <sheetName val="INC"/>
      <sheetName val="waterfall"/>
      <sheetName val="waterfall2002"/>
      <sheetName val="WF sales"/>
      <sheetName val="WF sales 2002"/>
      <sheetName val="cost per oz graph"/>
      <sheetName val="cost per oz graph 2002"/>
      <sheetName val="Admin &amp; Explor"/>
      <sheetName val="BALSHEET New"/>
      <sheetName val="Quarter"/>
      <sheetName val="yearly"/>
      <sheetName val="Explor"/>
      <sheetName val="Admin"/>
      <sheetName val="EMPLOY"/>
      <sheetName val="INC_SORS"/>
      <sheetName val="Monthlybudget"/>
      <sheetName val="YTD Actual"/>
      <sheetName val="YTD budget"/>
      <sheetName val="INC_SORS2002"/>
      <sheetName val="YTD2002 Actual"/>
      <sheetName val="OPVARNCE"/>
      <sheetName val="YTD OV"/>
      <sheetName val="2002 Quarter"/>
      <sheetName val="2002 variance"/>
      <sheetName val="Yanacocha"/>
      <sheetName val="Kori Kollo"/>
      <sheetName val="Z-Mont"/>
      <sheetName val="Batu Hijau"/>
      <sheetName val="Minahasa"/>
      <sheetName val="September"/>
      <sheetName val="MTD Sales"/>
      <sheetName val="YTD Sales"/>
      <sheetName val="Text_Input"/>
      <sheetName val="Copy_Depn Rates"/>
      <sheetName val="Copy_Trans Link"/>
      <sheetName val="Copy_Actuals"/>
      <sheetName val="Data_Input_AUD"/>
      <sheetName val="Data_Input"/>
      <sheetName val="Capital_Input_AUD"/>
      <sheetName val="Capital_Input"/>
      <sheetName val="Copy_EBIT"/>
      <sheetName val="FS_AUD"/>
      <sheetName val="FS"/>
      <sheetName val="FS Account Map"/>
      <sheetName val="Import to HSF"/>
      <sheetName val="NAL Hyperion Load"/>
      <sheetName val="Budget SK Operator"/>
      <sheetName val="Cost Centers"/>
      <sheetName val="Expense Elements"/>
      <sheetName val="NAV Summary"/>
      <sheetName val="NAV"/>
      <sheetName val="TVX Financials"/>
      <sheetName val="TVX Newmont"/>
      <sheetName val="La Coipa"/>
      <sheetName val="La Coipa DCF"/>
      <sheetName val="Crixas"/>
      <sheetName val="Crixas DCF"/>
      <sheetName val="Brasilia"/>
      <sheetName val="Brasilia DCF"/>
      <sheetName val="Musselwhite"/>
      <sheetName val="Musselwhite DCF"/>
      <sheetName val="New Britannia"/>
      <sheetName val="New Britannia DCF"/>
      <sheetName val="Rev Record"/>
      <sheetName val="DC1"/>
      <sheetName val="App 1"/>
      <sheetName val="Mass"/>
      <sheetName val="CCD"/>
      <sheetName val="Data_Input (NZD-Metric)"/>
      <sheetName val="Capital_Input (NZD)"/>
      <sheetName val="FS (NZD)"/>
      <sheetName val="Text_Input (2)"/>
      <sheetName val="КоэфСУН"/>
      <sheetName val="HF 1.08.2001"/>
      <sheetName val="HF 1.04.2001"/>
      <sheetName val="ПередУдНорм"/>
      <sheetName val="СУН(июль)"/>
      <sheetName val="ПередУдНорм (1.04.2001)"/>
      <sheetName val="СУН(июль) (1.04.2001)"/>
      <sheetName val="СУН(июль) (2)"/>
      <sheetName val="СУН(июль) (3)"/>
      <sheetName val="СУН(июль) (4)"/>
      <sheetName val="Трудоемк"/>
      <sheetName val="СУН(окт01) (3)"/>
      <sheetName val="ВидТаГП"/>
      <sheetName val="ВидNbГП"/>
      <sheetName val="ВидHFГП"/>
      <sheetName val="БалГПТа"/>
      <sheetName val="БалГПNb"/>
      <sheetName val="БалГПHF"/>
      <sheetName val="БалГПДругие"/>
      <sheetName val="БалансГП"/>
      <sheetName val="БалПМТа"/>
      <sheetName val="БалПМNb"/>
      <sheetName val="БалПМHF"/>
      <sheetName val="БалСТа"/>
      <sheetName val="БалСNb"/>
      <sheetName val="Nb"/>
      <sheetName val="HF"/>
      <sheetName val="SnВеРуда"/>
      <sheetName val="ИтогоТП"/>
      <sheetName val="ИтогоТа"/>
      <sheetName val="ИтогоNb"/>
      <sheetName val="ИтогоHF"/>
      <sheetName val="Тантал(Группа1)"/>
      <sheetName val="Порошки НВ(Группа2) "/>
      <sheetName val="Nb(Группа 3)"/>
      <sheetName val="Sn(Группа 4)"/>
      <sheetName val="ФК-60(Группа 5)"/>
      <sheetName val="HF(Группа 6)"/>
      <sheetName val="Бронза(Группа7)"/>
      <sheetName val="Графики (ТСамоок)"/>
      <sheetName val="РаспрКВ(Суммы)"/>
      <sheetName val="HF(Сушка)"/>
      <sheetName val="HF(Д)"/>
      <sheetName val="HF(Ж)"/>
      <sheetName val="HF(А)"/>
      <sheetName val="HF(В,Г)"/>
      <sheetName val="HF(Е)"/>
      <sheetName val="HF(п70)"/>
      <sheetName val="HF(ПЭГ)"/>
      <sheetName val="Та (формат УП БП)"/>
      <sheetName val="Nb (формат УП БП)"/>
      <sheetName val="HF(формат УП БП)"/>
      <sheetName val="ИтогоТП (формат УП БП)"/>
      <sheetName val="ИП"/>
      <sheetName val="РаспрКВ(д)"/>
      <sheetName val="БалТа"/>
      <sheetName val="Цены(группы)"/>
      <sheetName val="Nb(кол)"/>
      <sheetName val="ТолТаС"/>
      <sheetName val="ТовТаС"/>
      <sheetName val="ТолNbС"/>
      <sheetName val="ТовNbС"/>
      <sheetName val="ЦеныВспМ"/>
      <sheetName val="Та(ФН)"/>
      <sheetName val="Nb(ФН)"/>
      <sheetName val="Ве(ФН)"/>
      <sheetName val="HF(ФН)"/>
      <sheetName val="Накл+ФОТ"/>
      <sheetName val="свод по статьям"/>
      <sheetName val="ПерН Нб"/>
      <sheetName val="ПерН HF"/>
      <sheetName val="ПерНВе"/>
      <sheetName val="ПерН Та"/>
      <sheetName val="УдН ФТК"/>
      <sheetName val="ИтогоТаПрод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Calculat.Depr.Exp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Январь-июль"/>
      <sheetName val="Январь-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Income Tax"/>
      <sheetName val="TD SUMMARY IAS &amp; GAAP"/>
      <sheetName val="TD SUMMARY GAAP"/>
      <sheetName val="DT By Co"/>
      <sheetName val="DT Group GAAP"/>
      <sheetName val="12m 2000 Trial Balnce &amp; Conso"/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оргтехника и мебель"/>
      <sheetName val="земл работы"/>
      <sheetName val="ограждение"/>
      <sheetName val="стоимость стр-ва"/>
      <sheetName val="аморт-я бух"/>
      <sheetName val="аморт-я нал"/>
      <sheetName val="бюджет произ-ва"/>
      <sheetName val="займ"/>
      <sheetName val="доставка 30"/>
      <sheetName val="ДР"/>
      <sheetName val="риск"/>
      <sheetName val="ФА (2 ЭТАП)"/>
      <sheetName val="ФА 1ЭТАП"/>
      <sheetName val="таб 1"/>
      <sheetName val="таб 2"/>
      <sheetName val="таб 3"/>
      <sheetName val="займ (2)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  <sheetName val="HO"/>
      <sheetName val="Logistics"/>
      <sheetName val="Logistics (2)"/>
      <sheetName val="Logistics (3)"/>
      <sheetName val="Brewery Based Affiliates"/>
      <sheetName val="ИнвестКалендарьПБИ "/>
      <sheetName val="расчеты поПБ аман (2)"/>
      <sheetName val="расчеты поПБ аман"/>
      <sheetName val="ЩЗ"/>
      <sheetName val="зим.сод.11"/>
      <sheetName val="зим.сод.12"/>
      <sheetName val="заготовка"/>
      <sheetName val="ОГМ"/>
      <sheetName val="КАД"/>
      <sheetName val="адм.расх. БДиР"/>
      <sheetName val=" 2010 детализация"/>
      <sheetName val="KPI проект"/>
      <sheetName val=" БДР"/>
      <sheetName val="расх на пер"/>
      <sheetName val="пер."/>
      <sheetName val="пос."/>
      <sheetName val="Техс-е"/>
      <sheetName val="Календарный график"/>
      <sheetName val="адм расходы (2)"/>
      <sheetName val="линей"/>
      <sheetName val="мобил"/>
      <sheetName val="Догов.цена "/>
      <sheetName val="1-1-1"/>
      <sheetName val="1-1-2"/>
      <sheetName val="1-1-3"/>
      <sheetName val="1-1-4"/>
      <sheetName val="1-1-5"/>
      <sheetName val="1-1-6"/>
      <sheetName val="2-1"/>
      <sheetName val="2-2"/>
      <sheetName val="2-3-1"/>
      <sheetName val="2-3-2"/>
      <sheetName val="2-3-3"/>
      <sheetName val="2-3-4"/>
      <sheetName val="2-3-5"/>
      <sheetName val="2-3-6"/>
      <sheetName val="2-3-7"/>
      <sheetName val="2-3-8"/>
      <sheetName val="2-3-9"/>
      <sheetName val="2-3-10"/>
      <sheetName val="2-3-11"/>
      <sheetName val="2-4-1"/>
      <sheetName val="8-1-1"/>
      <sheetName val="8-1-2"/>
      <sheetName val="8-1-3"/>
      <sheetName val="11 лот"/>
      <sheetName val="Ср.ремонт"/>
      <sheetName val="ТР ОК"/>
      <sheetName val="Произв Расх"/>
      <sheetName val="Адм расх"/>
      <sheetName val="Расх Реал"/>
      <sheetName val="Расх реклама"/>
      <sheetName val="Инвест Расх"/>
      <sheetName val="Кодировка"/>
      <sheetName val="Свод по месяцам"/>
      <sheetName val="тн.км."/>
      <sheetName val="KPI год"/>
      <sheetName val="ПРР"/>
      <sheetName val="запчасти"/>
      <sheetName val="КГР "/>
      <sheetName val="план фин."/>
      <sheetName val="CAPEX 583"/>
      <sheetName val="Гарантии "/>
      <sheetName val="КТЛК"/>
      <sheetName val="вирген"/>
      <sheetName val="ФП"/>
      <sheetName val="ККБ"/>
      <sheetName val="ГСМ "/>
      <sheetName val="связь "/>
      <sheetName val="жилье"/>
      <sheetName val="норма"/>
      <sheetName val="Расцен"/>
      <sheetName val="механизм"/>
      <sheetName val="ОТиТБ"/>
      <sheetName val="бюджет 2011"/>
      <sheetName val="новая"/>
      <sheetName val="Формат отчёта БДР"/>
      <sheetName val="Формат отчёта БДДС"/>
      <sheetName val="Баланс ККБ"/>
      <sheetName val="ОПУ ККБ"/>
      <sheetName val="ДДС ККБ"/>
      <sheetName val="межфирм.реал."/>
      <sheetName val="межфирм.перетоки"/>
      <sheetName val="к балансу"/>
      <sheetName val="ОДР"/>
      <sheetName val="Расчет ДМ"/>
      <sheetName val="элим.баланс"/>
      <sheetName val="Элим P&amp;L"/>
      <sheetName val="прод.элим PL"/>
      <sheetName val="элим ДДС"/>
      <sheetName val="Зерде ГФ"/>
      <sheetName val="Зерде ГПР (2)"/>
      <sheetName val=" суб"/>
      <sheetName val="материал"/>
      <sheetName val="план фин от 23.04 "/>
      <sheetName val="сводная вариант2"/>
      <sheetName val=" петропавл вариант2"/>
      <sheetName val="11 лот вариант2"/>
      <sheetName val="БДДС ЩБКЗ Вариант 2"/>
      <sheetName val="БДДС Кост Вариант 2"/>
      <sheetName val="БДДСОбход кокш вариант2"/>
      <sheetName val="БДДСактобе вариант2"/>
      <sheetName val="сот.связь"/>
      <sheetName val="диаграмма дивид"/>
      <sheetName val="Реквизит"/>
      <sheetName val="ТарифСистема"/>
      <sheetName val="ШтатСпециал"/>
      <sheetName val="ТарифСеткаРаб"/>
      <sheetName val="ШтатСпециал посл с расст"/>
      <sheetName val="ШтатСпециал посл"/>
      <sheetName val="ШтатСпециал посл (2)"/>
      <sheetName val="расстан"/>
      <sheetName val="Произв календарь"/>
      <sheetName val="Бланк№1"/>
      <sheetName val="Бланк№2"/>
      <sheetName val="Бланк№3"/>
      <sheetName val="Вредность"/>
      <sheetName val="сменность"/>
      <sheetName val="суммир учет"/>
      <sheetName val="KPI с учетом собств произ-ва"/>
      <sheetName val="KPI на сторону"/>
      <sheetName val="свод БДР ОГМ"/>
      <sheetName val="Расшифровка доходов"/>
      <sheetName val="п. №1"/>
      <sheetName val="точка"/>
      <sheetName val="KPI "/>
      <sheetName val="KPI  (2)"/>
      <sheetName val="ЩЗ БДР max"/>
      <sheetName val="ЩЗ БДР min"/>
      <sheetName val="Зарплата и питание"/>
      <sheetName val="Рем.фонд"/>
      <sheetName val="Расход ГСМ"/>
      <sheetName val="ППР"/>
      <sheetName val="ЩЗ свод БДР"/>
      <sheetName val="перемен. расх"/>
      <sheetName val="пост.расх."/>
      <sheetName val="адм. расходы"/>
      <sheetName val="операц. расх"/>
      <sheetName val="рачет потребности транспорта"/>
      <sheetName val="приложение к ППР-июль-октябрь"/>
      <sheetName val="ППР нояб-декаб"/>
      <sheetName val="Амортиз.2010"/>
      <sheetName val="ОГМ (2)"/>
      <sheetName val="выбытие по осн деят"/>
      <sheetName val="Планова себ-ть"/>
      <sheetName val="Перечень ОС 01.01.09"/>
      <sheetName val="Граф гашения по лизингу 5завод"/>
      <sheetName val="для ДДС"/>
      <sheetName val="Ремонт автортансп"/>
      <sheetName val="ст-ть м.час экск 5,2 м3"/>
      <sheetName val="План продаж "/>
      <sheetName val="Формат БДДС"/>
      <sheetName val="свод БДДС"/>
      <sheetName val="ОтчетДДС"/>
      <sheetName val="Основн деят"/>
      <sheetName val="адм расх (2)"/>
      <sheetName val="сандвик ремБЮД"/>
      <sheetName val="метсо ремБЮД"/>
      <sheetName val="Бюджет адм. расходов"/>
      <sheetName val="выбытие по осн деят (2)"/>
      <sheetName val="СДСУ-1-3  ремБЮД"/>
      <sheetName val="БДДС ОГМ"/>
      <sheetName val="Осн.деят.ОГМ"/>
      <sheetName val="адм.расх."/>
      <sheetName val="план закупа"/>
      <sheetName val="Формат БДДС1"/>
      <sheetName val="Основн деят1"/>
      <sheetName val="адм расх (2)1"/>
      <sheetName val="Калькуляц по карьеру БДДС"/>
      <sheetName val="План продаж БДДС"/>
      <sheetName val="Граф гашения по лизингу 5за (2)"/>
      <sheetName val="БДР ОГМ (по дням)"/>
      <sheetName val="УУ Нурлан"/>
      <sheetName val="запч.по дням"/>
      <sheetName val="ИТР"/>
      <sheetName val="т-км"/>
      <sheetName val="Мчас"/>
      <sheetName val="Мчас (2)"/>
      <sheetName val="Доход ОГМ"/>
      <sheetName val="Доход ОГМ (2)"/>
      <sheetName val="Календарный ГСМ"/>
      <sheetName val="ГСМ по лотам"/>
      <sheetName val="ГСМ по лотам (2)"/>
      <sheetName val="Амортиз."/>
      <sheetName val="черн."/>
      <sheetName val="Реком Справочник Генподрядчиков"/>
      <sheetName val="транспорт и механизмы"/>
      <sheetName val="Калькуляц по карьеру"/>
      <sheetName val="План выпуска"/>
      <sheetName val="Ремонт заводов"/>
      <sheetName val="расх на пер (2)"/>
      <sheetName val="вспом.лист"/>
      <sheetName val="KPI  (3)"/>
      <sheetName val="ЩЗ свод БДР (2)"/>
      <sheetName val="адм"/>
      <sheetName val="Себ-ть самос-ов"/>
      <sheetName val="Себ-ть техн"/>
      <sheetName val="норма гсм"/>
      <sheetName val="расц субчик "/>
      <sheetName val="тариф сетка"/>
      <sheetName val="Наим. транс"/>
      <sheetName val="себ-ть"/>
      <sheetName val="ГСМ в тенге"/>
      <sheetName val="рем.тенге"/>
      <sheetName val="Рем.часы"/>
      <sheetName val="ГСМ (литр)"/>
      <sheetName val="Маш.час"/>
      <sheetName val="наим.Запч"/>
      <sheetName val="пост.расходы"/>
      <sheetName val="SUAD_2003"/>
      <sheetName val="SAD_311203_e"/>
      <sheetName val="Global BS"/>
      <sheetName val="Global IS"/>
      <sheetName val="Final ER"/>
      <sheetName val="F-120-Trial OB"/>
      <sheetName val="BS_disclosures"/>
      <sheetName val="IS_disclosures"/>
      <sheetName val="LScheck"/>
      <sheetName val="SAD"/>
      <sheetName val="NBRK"/>
      <sheetName val="O-230"/>
      <sheetName val="Bank700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td tabel"/>
      <sheetName val="Budget 2003"/>
      <sheetName val="Actual 2002"/>
      <sheetName val="Reporting Schedule"/>
      <sheetName val="Settings - Admin"/>
      <sheetName val="Tabeller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PIT&amp;PP(2)"/>
      <sheetName val="Зарплата_Kаз"/>
      <sheetName val="Расчет_Каз"/>
      <sheetName val="Накопител. пенс. "/>
      <sheetName val="Перерасчет"/>
      <sheetName val="Зарплата_Ин"/>
      <sheetName val="Расчет_Ин"/>
      <sheetName val="PIT&amp;PP"/>
      <sheetName val="B1.1"/>
      <sheetName val="B1.2"/>
      <sheetName val="31.12.2003"/>
      <sheetName val="Intercompany transactions"/>
      <sheetName val="Consol table BS_P&amp;L 12m1999"/>
      <sheetName val="Consol table BS_P&amp;L 12m1998"/>
      <sheetName val="3310.36(2004)"/>
      <sheetName val="3110.36(2003)"/>
      <sheetName val="O-1"/>
      <sheetName val="L-1"/>
      <sheetName val="L-100"/>
      <sheetName val="кредиторы 2003 (2)"/>
      <sheetName val="кредиторы 2004 (2)"/>
      <sheetName val="реквизиты"/>
      <sheetName val="Dividends"/>
      <sheetName val="PP"/>
      <sheetName val="SF"/>
      <sheetName val="Planning"/>
      <sheetName val="B.1.1"/>
      <sheetName val="B.1.2"/>
      <sheetName val="B.1.3"/>
      <sheetName val="B.1.4"/>
      <sheetName val="(unposted) Adj "/>
      <sheetName val="SMT"/>
      <sheetName val="Related parties"/>
      <sheetName val="Fees and comm"/>
      <sheetName val="Imploss"/>
      <sheetName val="Cash"/>
      <sheetName val="confirmation control"/>
      <sheetName val="GA"/>
      <sheetName val="Loans to customers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GUV-Überleitung"/>
      <sheetName val="Anlagevermögen"/>
      <sheetName val="Food"/>
      <sheetName val="Rent"/>
      <sheetName val="Guesthouse"/>
      <sheetName val="Travel local"/>
      <sheetName val="Receivables"/>
      <sheetName val="Task"/>
      <sheetName val="Cash Flow - CY Workings"/>
      <sheetName val="Intangibles"/>
      <sheetName val="Provisions"/>
      <sheetName val="Almatytel (2)"/>
      <sheetName val="22CASH"/>
      <sheetName val="Almatytel"/>
      <sheetName val="BANK3"/>
      <sheetName val="BANK1"/>
      <sheetName val="BANK2"/>
      <sheetName val="Форма 7 - Движение капитала"/>
      <sheetName val="Equity Mvmnts"/>
      <sheetName val="Chui"/>
      <sheetName val="JA"/>
      <sheetName val="IK"/>
      <sheetName val="Osh"/>
      <sheetName val="Talas"/>
      <sheetName val="General Ledger"/>
      <sheetName val="CASH woff and borrw"/>
      <sheetName val="for Cons BS fin"/>
      <sheetName val="for Cons IS fin"/>
      <sheetName val="Portfolio-Outreach"/>
      <sheetName val="CF 04"/>
      <sheetName val="CF02"/>
      <sheetName val="15old"/>
      <sheetName val="E-1"/>
      <sheetName val="E-2"/>
      <sheetName val="E-3"/>
      <sheetName val="E-4"/>
      <sheetName val="E-5"/>
      <sheetName val="E-6"/>
      <sheetName val="E-7"/>
      <sheetName val="F 100"/>
      <sheetName val="rev_points_final"/>
      <sheetName val="rev_points"/>
      <sheetName val="I-25 (avg)"/>
      <sheetName val="I-30 (avg)"/>
      <sheetName val="I-35 (avg)"/>
      <sheetName val="I-40 (avg)"/>
      <sheetName val="I-41"/>
      <sheetName val="I-42"/>
      <sheetName val="I-45"/>
      <sheetName val="I-21"/>
      <sheetName val="I-22"/>
      <sheetName val="I-23"/>
      <sheetName val="I-50"/>
      <sheetName val="I-65"/>
      <sheetName val="I-75 "/>
      <sheetName val="I-55 (2)"/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J 80"/>
      <sheetName val="J 81"/>
      <sheetName val="J 82"/>
      <sheetName val="J 129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I -520(remove)"/>
      <sheetName val="F-5.2(removed)"/>
      <sheetName val="H - 1"/>
      <sheetName val="H - 2"/>
      <sheetName val="H - 100"/>
      <sheetName val="H - 250"/>
      <sheetName val="H - 300"/>
      <sheetName val="H - 250net"/>
      <sheetName val="301-303"/>
      <sheetName val="H - 260"/>
      <sheetName val="Planning "/>
      <sheetName val="Bonds"/>
      <sheetName val="Prom notes"/>
      <sheetName val="TB 2004"/>
      <sheetName val="Ф1_31.12.04"/>
      <sheetName val="Ф3 31.12.04"/>
      <sheetName val="ф2_31.12.04"/>
      <sheetName val="E-4.1_SMT (2004)"/>
      <sheetName val="ча"/>
      <sheetName val="W-Index"/>
      <sheetName val="W-1"/>
      <sheetName val="       "/>
      <sheetName val="W-30"/>
      <sheetName val="W-32"/>
      <sheetName val="W-34"/>
      <sheetName val="W-36"/>
      <sheetName val="W-38"/>
      <sheetName val="W-40"/>
      <sheetName val="W-42"/>
      <sheetName val="W-44"/>
      <sheetName val="W-46"/>
      <sheetName val="W-48"/>
      <sheetName val="W-50"/>
      <sheetName val="W-52"/>
      <sheetName val="W-54"/>
      <sheetName val="W-56"/>
      <sheetName val="W-60"/>
      <sheetName val="W-65"/>
      <sheetName val="Profit &amp; Loss"/>
      <sheetName val="Key Indicators"/>
      <sheetName val="Debt Summary"/>
      <sheetName val="misc"/>
      <sheetName val="Dialog_update_print"/>
      <sheetName val="Dialog_month"/>
      <sheetName val="Dialog_Paper_size"/>
      <sheetName val="Связанные стороны"/>
      <sheetName val="F-20"/>
      <sheetName val="Subsequent test"/>
      <sheetName val="U-100"/>
      <sheetName val="U-105"/>
      <sheetName val="U-110"/>
      <sheetName val="U-120"/>
      <sheetName val="U-125"/>
      <sheetName val="U-130"/>
      <sheetName val="U-131"/>
      <sheetName val="U-132"/>
      <sheetName val="U-145"/>
      <sheetName val="U-150"/>
      <sheetName val="U-160"/>
      <sheetName val="U-170"/>
      <sheetName val="тантал"/>
      <sheetName val="U-15"/>
      <sheetName val="1d"/>
      <sheetName val="1с"/>
      <sheetName val="Adjustments (2)"/>
      <sheetName val="C-500"/>
      <sheetName val="general"/>
      <sheetName val="Master_original"/>
      <sheetName val="FS Disclosure"/>
      <sheetName val="U2.100 Lead"/>
      <sheetName val="U2.101-5203,2203"/>
      <sheetName val="U2.102-5217,2207,2217"/>
      <sheetName val="U2.103-5306,1451"/>
      <sheetName val="22_ПЦ М-400 Д 20"/>
      <sheetName val="22_ПЦ М-500 Д 0"/>
      <sheetName val="22_Ш"/>
      <sheetName val="22_А"/>
      <sheetName val="22_ПТ"/>
      <sheetName val="22_Т"/>
      <sheetName val="23ЦТ"/>
      <sheetName val="23Ш"/>
      <sheetName val="23А"/>
      <sheetName val="24 ПР"/>
      <sheetName val="24 УСЛ"/>
      <sheetName val="24 МАТ"/>
      <sheetName val="24_ТШП"/>
      <sheetName val="24 М_ТШП "/>
      <sheetName val="25.1"/>
      <sheetName val="25.1(2)Ц"/>
      <sheetName val="25.1(2)Ш"/>
      <sheetName val="25.1(2)Т"/>
      <sheetName val="25.1(2)П"/>
      <sheetName val="25.2ц"/>
      <sheetName val="25.2ш"/>
      <sheetName val="25.2а"/>
      <sheetName val="25.2п"/>
      <sheetName val="25.2т"/>
      <sheetName val="27.1."/>
      <sheetName val="27.2."/>
      <sheetName val="31.1 АУР"/>
      <sheetName val="31.2 КСР"/>
      <sheetName val="34 &amp; 85"/>
      <sheetName val="36_ТШП"/>
      <sheetName val="37 ОС в эспл."/>
      <sheetName val="37.1 ОС на складе"/>
      <sheetName val="37.2 НКР"/>
      <sheetName val="37.3 НКС"/>
      <sheetName val="38 ОС+"/>
      <sheetName val="39 ОС-"/>
      <sheetName val="40 аморт."/>
      <sheetName val="41 КЗ"/>
      <sheetName val="45 НКС"/>
      <sheetName val="48 &amp; 50"/>
      <sheetName val="To do list"/>
      <sheetName val="Index list "/>
      <sheetName val="31.12.03"/>
      <sheetName val="31.12.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U-4"/>
      <sheetName val="U-4 (2)"/>
      <sheetName val="el koligi"/>
      <sheetName val="kazoil serv"/>
      <sheetName val="Birlik"/>
      <sheetName val="Polimer Ug"/>
      <sheetName val="Index list"/>
      <sheetName val="J-10"/>
      <sheetName val="J-15"/>
      <sheetName val="J-20"/>
      <sheetName val="14_PBC_07"/>
      <sheetName val="14_PBC_08"/>
      <sheetName val="J-21"/>
      <sheetName val="J-22"/>
      <sheetName val="J-23"/>
      <sheetName val="J-23.1"/>
      <sheetName val="J-23_PBC"/>
      <sheetName val="J-23_PBC2"/>
      <sheetName val="J-30"/>
      <sheetName val="J-40"/>
      <sheetName val="J-50"/>
      <sheetName val="J-50.1"/>
      <sheetName val="Indexation 2007"/>
      <sheetName val="Sal2006"/>
      <sheetName val="Sal2005"/>
      <sheetName val="Диаграмма1"/>
      <sheetName val="шлам"/>
      <sheetName val="клинкер"/>
      <sheetName val="Цемент КР"/>
      <sheetName val="Цемент"/>
      <sheetName val="АЦИ-400"/>
      <sheetName val="ПЦ-400 Д-20"/>
      <sheetName val="ПЦ-400 Д-0"/>
      <sheetName val="ПЦ-400Д-20 пок клинкер"/>
      <sheetName val="Actual"/>
      <sheetName val="Доход"/>
      <sheetName val="Адм расходы"/>
      <sheetName val="J 90"/>
      <sheetName val="B3"/>
      <sheetName val="A 256"/>
      <sheetName val="C 2"/>
      <sheetName val="D 1"/>
      <sheetName val="D 2"/>
      <sheetName val="I "/>
      <sheetName val="K2"/>
      <sheetName val="Аналоги"/>
      <sheetName val="ЗУ_Расчёт"/>
      <sheetName val="ЗУ_корр."/>
      <sheetName val="ЗУ_Итог"/>
      <sheetName val="СП_Расчёт"/>
      <sheetName val="СП_ЗУ"/>
      <sheetName val="СП_Итог"/>
      <sheetName val="ЗП_Табл. 2.1"/>
      <sheetName val="ЗП_Табл. 2.2"/>
      <sheetName val="ЗП_Табл. 2.3."/>
      <sheetName val="ЗП_Табл. 2.4"/>
      <sheetName val="ЗП_Кдев"/>
      <sheetName val="ЗП_Табл. 2.5"/>
      <sheetName val="Соглас._ЗПиСП"/>
      <sheetName val="ЗП_С1"/>
      <sheetName val="ЗП_С2"/>
      <sheetName val="ЗП_С3"/>
      <sheetName val="08"/>
      <sheetName val="индексы"/>
      <sheetName val="МиО"/>
      <sheetName val="Итог по ОС"/>
      <sheetName val="Сводная табл."/>
      <sheetName val="Текст"/>
      <sheetName val="Прил. 1"/>
      <sheetName val="Прил. 2"/>
      <sheetName val="Прил. 3"/>
      <sheetName val=" Прил. 4"/>
      <sheetName val="Прил. 5"/>
      <sheetName val="Прил. 6"/>
      <sheetName val="Прил. 7"/>
      <sheetName val="Прил. 8"/>
      <sheetName val="Прил. 9"/>
      <sheetName val="Прил. 10"/>
      <sheetName val="Прил.11"/>
      <sheetName val="Прил.12"/>
      <sheetName val="Прил.13"/>
      <sheetName val="восст"/>
      <sheetName val="износ"/>
      <sheetName val="рын"/>
      <sheetName val="Список связанных сторон"/>
      <sheetName val="Д и Р"/>
      <sheetName val="Операции по кредитам  "/>
      <sheetName val="Операции по депозитам"/>
      <sheetName val="Операции по условным обяз"/>
      <sheetName val="Операции по дебиторке"/>
      <sheetName val=" Операции по ЦБ "/>
      <sheetName val="Прочие операции "/>
      <sheetName val="остаток ОД"/>
      <sheetName val="просроченные %%"/>
      <sheetName val="карточный портфель"/>
      <sheetName val="19 Приложение (ОД факт)"/>
      <sheetName val="19 Приложение (проср %% факт) "/>
      <sheetName val="СВОД (факт)"/>
      <sheetName val="СВОД (коррект) "/>
      <sheetName val="708 К"/>
      <sheetName val="Фитч"/>
      <sheetName val="Chart BOPD"/>
      <sheetName val="Chart  MMBBLYR"/>
      <sheetName val="Forecast"/>
      <sheetName val="таб.4.3.5.7"/>
      <sheetName val="Норматив (2)"/>
      <sheetName val="Свод-КВ"/>
      <sheetName val="КВ"/>
      <sheetName val="Электр"/>
      <sheetName val="Амортиз"/>
      <sheetName val="Цена"/>
      <sheetName val="Норматив"/>
      <sheetName val="экс.затраты"/>
      <sheetName val="Свод-экон (2)"/>
      <sheetName val="Эконом"/>
      <sheetName val="Сверхприбыль"/>
      <sheetName val="Роялти (2)"/>
      <sheetName val="Рис.4.3.6.1."/>
      <sheetName val="Данн. -графиков (2)"/>
      <sheetName val="Рис.1(налоги)"/>
      <sheetName val="Данн. -графиков"/>
      <sheetName val="Рис.2(ден.нал.)"/>
      <sheetName val="4.3.10-Х"/>
      <sheetName val="Выбросы"/>
      <sheetName val="основ. эконом. показтели"/>
      <sheetName val="Перечень данных"/>
      <sheetName val="Табл.1 Фонд скважин"/>
      <sheetName val="Табл 2. Резерв на восстан."/>
      <sheetName val="Табл 3. Переданные скваж"/>
      <sheetName val="Табл 4. Счет 07"/>
      <sheetName val="Табл 5. Счет 08"/>
      <sheetName val="Табл 6. Протокол собр"/>
      <sheetName val="Табл 7. Долгосрочные влож"/>
      <sheetName val="Табл 8. Краткосрочные влож "/>
      <sheetName val="Табл 9. Ден средства"/>
      <sheetName val="Табл 10. Расх буд периодов"/>
      <sheetName val="Табл 11. Запасы"/>
      <sheetName val="Табл 12. 2002 год"/>
      <sheetName val="Табл 13. Дебиторы по срокам"/>
      <sheetName val="Табл 14. Основные дебиторы"/>
      <sheetName val="Табл 15. Долг кредиты-движение"/>
      <sheetName val="Табл 16. Долг кредиты-сроки"/>
      <sheetName val="Табл 17. Кратк кредиты"/>
      <sheetName val="Табл 18. Обяз-ва с обеспечением"/>
      <sheetName val="Табл 19. Кредиторы-счета.сроки"/>
      <sheetName val="Табл 20. Кредиторы - обороты"/>
      <sheetName val="Табл 21. Векселя к уплате"/>
      <sheetName val="Табл 22. Претензии"/>
      <sheetName val="Табл 23. Иски"/>
      <sheetName val="Табл 24. Уставный капитал"/>
      <sheetName val="Табл 25. Добав капитал"/>
      <sheetName val="Табл 26. Доходы буд период"/>
      <sheetName val="Табл 27. Нераспр прибыль"/>
      <sheetName val="Табл  28. Движ собств средств"/>
      <sheetName val="Табл 29. Целевые финансир"/>
      <sheetName val="Табл 30. Долгоср согл"/>
      <sheetName val="Табл 31. Движ ден средств"/>
      <sheetName val="Табл 32. Движ ден средств 2"/>
      <sheetName val="Табл 33. Родственные компании"/>
      <sheetName val="???????? ??????"/>
      <sheetName val="acc 6019"/>
      <sheetName val="Материалы СЦ"/>
      <sheetName val="Human Resources KPIs"/>
      <sheetName val="КД"/>
      <sheetName val="О"/>
      <sheetName val="М"/>
      <sheetName val="Ср.из"/>
      <sheetName val="Ср.п"/>
      <sheetName val="5До"/>
      <sheetName val="5Дп"/>
      <sheetName val="5По"/>
      <sheetName val="5Пп"/>
      <sheetName val="5Эо"/>
      <sheetName val="6Э"/>
      <sheetName val="7Э"/>
      <sheetName val="Г (эо)"/>
      <sheetName val="Г (эп)"/>
      <sheetName val="СР"/>
      <sheetName val="МП (о)"/>
      <sheetName val="Ач (о)"/>
      <sheetName val="Г (о)"/>
      <sheetName val="МП (п)"/>
      <sheetName val="Ач"/>
      <sheetName val="Г"/>
      <sheetName val="Варианты обеспечения"/>
      <sheetName val="Варианты размещение оборудован."/>
      <sheetName val="Варианты исполнитель_проживание"/>
      <sheetName val="Варианты исполнитель_промплощ."/>
      <sheetName val="Варианты размещение топливо"/>
      <sheetName val="Варианты размещение ТМЦ"/>
      <sheetName val="Варианты организация рембазы"/>
      <sheetName val="Источник энергии"/>
      <sheetName val="Хозспособ"/>
      <sheetName val="Lookup"/>
      <sheetName val="Справочник "/>
      <sheetName val="Short summary"/>
      <sheetName val="RU-ESBL Mining"/>
      <sheetName val="RU-ESBL Construction"/>
      <sheetName val="RU-SBL"/>
      <sheetName val="KZ"/>
      <sheetName val="UA"/>
      <sheetName val="UZ"/>
      <sheetName val="capex (по валютам)"/>
      <sheetName val="maintenance capex"/>
      <sheetName val="непром строит"/>
      <sheetName val="U1-2 Lead"/>
      <sheetName val="U1.01 Sales"/>
      <sheetName val="U1.02 91acc._other sales&amp;exp"/>
      <sheetName val="U1.1 sales_monthly"/>
      <sheetName val="U1.1_0_salesQuaterly"/>
      <sheetName val="U1.2 tolling analysis"/>
      <sheetName val="U1.3 Basic sales test"/>
      <sheetName val="U1.3-1 Tolling sales test"/>
      <sheetName val="U1.3.1 sales tolling test"/>
      <sheetName val="U1.4 Byproducts sales test"/>
      <sheetName val="U1.5 transfer pricing FiGo&amp;GFR"/>
      <sheetName val="U1.6 sales per customer"/>
      <sheetName val="U1.7 revenue analisys"/>
      <sheetName val="U2.01 COGS,commercials"/>
      <sheetName val="Support&gt;&gt;"/>
      <sheetName val="Byproduct sales 2004 tones"/>
      <sheetName val="NiT 2004tolling"/>
      <sheetName val="RMC 2004tolling"/>
      <sheetName val="NMC 2004tolling"/>
      <sheetName val="MIS 2004tolling"/>
      <sheetName val="UVCM_2004tolling"/>
      <sheetName val="U2.1_COS"/>
      <sheetName val="МИС-06"/>
      <sheetName val="МИС-11"/>
      <sheetName val="РМК-11"/>
      <sheetName val="НМК-06"/>
      <sheetName val="НМК-02"/>
      <sheetName val="приб,уб прошл лет"/>
      <sheetName val="БДР-01 А-ст"/>
      <sheetName val="БДР-01 А"/>
      <sheetName val="БДР-03-А"/>
      <sheetName val="БДР-08 А"/>
      <sheetName val="БДР-09 П"/>
      <sheetName val="БДР-10 А"/>
      <sheetName val="БДР-10 П (2)"/>
      <sheetName val="БДР-10-2 П"/>
      <sheetName val="БДР-13А (УГМ)"/>
      <sheetName val="БДР-13А (Ормет)"/>
      <sheetName val="БДР-13А (АГК)"/>
      <sheetName val="БДР-15А"/>
      <sheetName val="БДР-16 А"/>
      <sheetName val="БДР-17 П  (УГМ)"/>
      <sheetName val="БДР-17 П  (Ормет)"/>
      <sheetName val="БДР-17 П "/>
      <sheetName val="БДР-18 П"/>
      <sheetName val="БДР-17 П  (АГК)"/>
      <sheetName val="БДР-19 А"/>
      <sheetName val="БДР-19-2 А "/>
      <sheetName val="БДР-19-3 П "/>
      <sheetName val="БДР-20 П"/>
      <sheetName val="БДР-21 П"/>
      <sheetName val="БДР-19-3 А"/>
      <sheetName val="БДР-19-6 А"/>
      <sheetName val="БДР 19-7 А"/>
      <sheetName val="БДР-22 А"/>
      <sheetName val="БДР-23 А"/>
      <sheetName val="распределение %"/>
      <sheetName val="БДР- 25 П"/>
      <sheetName val="БДР-26 А"/>
      <sheetName val="БДР-27 П"/>
      <sheetName val="БДР-27-2 П"/>
      <sheetName val="БДР-29 П"/>
      <sheetName val="БДР-30 П  "/>
      <sheetName val="БДР-31 П"/>
      <sheetName val="БДР-33 П"/>
      <sheetName val="Расход эн УГМ"/>
      <sheetName val="Расход эн Ормет и АГК"/>
      <sheetName val="содерж"/>
      <sheetName val="БДР-35П"/>
      <sheetName val="БДР-36 П"/>
      <sheetName val="ШР"/>
      <sheetName val="ШР(2)"/>
      <sheetName val="спецод"/>
      <sheetName val="Штатное"/>
      <sheetName val="ОНА ОНО"/>
      <sheetName val="RSOILBAL"/>
      <sheetName val="C1-2"/>
      <sheetName val="С2-2"/>
      <sheetName val="C1-4"/>
      <sheetName val="С2-4"/>
      <sheetName val="B_4"/>
      <sheetName val="посл."/>
      <sheetName val="ТЭЦ-1"/>
      <sheetName val="3БО"/>
      <sheetName val="4БО"/>
      <sheetName val="1Пновый "/>
      <sheetName val="1П-1"/>
      <sheetName val="2П"/>
      <sheetName val="4П"/>
      <sheetName val="3П"/>
      <sheetName val=" 5П "/>
      <sheetName val="ВТ"/>
      <sheetName val="расчет коэф-в и других показат."/>
      <sheetName val="Profit &amp; losses"/>
      <sheetName val="Loan &amp; debt"/>
      <sheetName val="Бюджет АжК на 2011 -2015гг"/>
      <sheetName val="2011 в сравнении с 2010 и ТС"/>
      <sheetName val="Бюджет АжК на 2011 год проект"/>
      <sheetName val="Бюджет свод 2011 АО АЖК по мес"/>
      <sheetName val="ТС для прогнозтарифа2012-2015"/>
      <sheetName val="банк%"/>
      <sheetName val="иная2011"/>
      <sheetName val="02 00 Вспом материалы"/>
      <sheetName val="01.06 эл энергия "/>
      <sheetName val="15 02 Ремонт"/>
      <sheetName val="Амортизация 2011"/>
      <sheetName val="Амортизация 2012"/>
      <sheetName val="Амортизация 2013"/>
      <sheetName val="Амортизация 2014"/>
      <sheetName val="Амортизация 2015"/>
      <sheetName val="10 00 Норм потери"/>
      <sheetName val="06 05 Охрана труда"/>
      <sheetName val="06 06 Командир расх (ПП)"/>
      <sheetName val="06 06 Командир расх (АУП)"/>
      <sheetName val="01 02 Связь"/>
      <sheetName val="01.04 Транспортные расходы"/>
      <sheetName val="06.09 Повыш квалиф"/>
      <sheetName val="01 05 жд услуг"/>
      <sheetName val="06 01 Тех обслуж выч.тех и пр"/>
      <sheetName val="06 02 Поверка прибор"/>
      <sheetName val="06 03 Вневед охрана"/>
      <sheetName val="01 03 ИВЦ"/>
      <sheetName val="06 08 Арендная плата"/>
      <sheetName val="06 10 Дезинфекция"/>
      <sheetName val="06 11 Услуги автоинспекции"/>
      <sheetName val="06 17 Страхование"/>
      <sheetName val="01 06 эксерт исслед"/>
      <sheetName val="01 01 Вода и канализация"/>
      <sheetName val="06 14 Регулирование частот"/>
      <sheetName val="Балансировка"/>
      <sheetName val="БРЭ"/>
      <sheetName val="06 15 Аудиторские услуги"/>
      <sheetName val="06 18 Консульт услуги"/>
      <sheetName val="06 16 Юр услуги"/>
      <sheetName val="06 19 Инфор усл и связь с общес"/>
      <sheetName val="06 07 Банковские услуги"/>
      <sheetName val="06 04 Почтовые расходы"/>
      <sheetName val="11 статья матпомощь"/>
      <sheetName val="Прочие расходы по АУП"/>
      <sheetName val="свод с паспр общесистемн"/>
      <sheetName val="2011-2015_котел №8(заем)  "/>
      <sheetName val="КВЛ 1"/>
      <sheetName val="выработка 2011-2015"/>
      <sheetName val="Общесистемные - расчет"/>
      <sheetName val="Офис - расчет"/>
      <sheetName val="ЦПВТ-расчет "/>
      <sheetName val="ПРП-расчет"/>
      <sheetName val="ЗТК-расчет "/>
      <sheetName val="Каскад-расчет  "/>
      <sheetName val="Капчагай-расчет"/>
      <sheetName val="тэц3-расчет "/>
      <sheetName val="тэц2-расчет "/>
      <sheetName val="тэц1-расчет"/>
      <sheetName val="ЗТК09"/>
      <sheetName val="ЗТК 1"/>
      <sheetName val="Капч09"/>
      <sheetName val="Капчаг"/>
      <sheetName val="Офис1"/>
      <sheetName val="ЦПВТ09"/>
      <sheetName val="ПРП09"/>
      <sheetName val="ПРП "/>
      <sheetName val="Каскад 09"/>
      <sheetName val="Каскад"/>
      <sheetName val="ЦПВТ"/>
      <sheetName val="ТЭЦ 3"/>
      <sheetName val="ТЭЦ 2"/>
      <sheetName val="ТЭЦ 1"/>
      <sheetName val="зтк-расчет"/>
      <sheetName val="нормы амортизации"/>
      <sheetName val="Офис"/>
      <sheetName val="АлЭС"/>
      <sheetName val="2011_баланс"/>
      <sheetName val="баланс_2011-2015"/>
      <sheetName val="Свод по месячно"/>
      <sheetName val="Свод по Деп."/>
      <sheetName val="Свод по квартально"/>
      <sheetName val="Себест"/>
      <sheetName val="коэф-ты 2011г."/>
      <sheetName val="ЗТК"/>
      <sheetName val="Капч.ГЭС"/>
      <sheetName val="Каск.ГЭС"/>
      <sheetName val="ПРП 1"/>
      <sheetName val="ПРП 2"/>
      <sheetName val="ПРП 3"/>
      <sheetName val="ЦПВТ 1"/>
      <sheetName val="ЦПВТ 2"/>
      <sheetName val="ЦПВТ 3"/>
      <sheetName val="Офис 1"/>
      <sheetName val="Офис 2"/>
      <sheetName val="Офис 3"/>
      <sheetName val="%%"/>
      <sheetName val="Cash Flow (2)"/>
      <sheetName val="расчет тарифов"/>
      <sheetName val="ДУП"/>
      <sheetName val="2011_год"/>
      <sheetName val="2012_год "/>
      <sheetName val="2013_год "/>
      <sheetName val="2014_год"/>
      <sheetName val="2015_год"/>
      <sheetName val="10 00 Норм потери 2011"/>
      <sheetName val="10 00 Норм потери 2012-2015"/>
      <sheetName val="06 09 Подготовка и повыш. квали"/>
      <sheetName val="06 14 Регулирование частот 2011"/>
      <sheetName val="0614 Регулирование частот 12-15"/>
      <sheetName val="Балансировка 2011"/>
      <sheetName val="Балансировка 2011-2015"/>
      <sheetName val="Бюджет 2012-15гг"/>
      <sheetName val="Общие данные"/>
      <sheetName val="График освоения"/>
      <sheetName val="ГО (Мамыр)"/>
      <sheetName val="ГО (Алтай)"/>
      <sheetName val="ГО (Новая 3А)"/>
      <sheetName val="L-1 (БРК)"/>
      <sheetName val="L-2 (Обл)"/>
      <sheetName val="L-3 (Прочие)"/>
      <sheetName val="L-4"/>
      <sheetName val="L-5"/>
      <sheetName val="g-1"/>
      <sheetName val="Потоки"/>
      <sheetName val="Эффективность"/>
      <sheetName val="Ставка дисконтирования"/>
      <sheetName val="Оборотные средства"/>
      <sheetName val="Залоги"/>
      <sheetName val="2 БК"/>
      <sheetName val="5П"/>
      <sheetName val="1Пновый"/>
      <sheetName val="Cash_прямой"/>
      <sheetName val="4 БО_без РБ"/>
      <sheetName val="амортиз_New"/>
      <sheetName val="амортиз_old"/>
      <sheetName val="КЭШ (2)"/>
      <sheetName val="КЭШ"/>
      <sheetName val="Бюдж.АжК"/>
      <sheetName val="Капы без СИП (2011) и с СС"/>
      <sheetName val="Займы (2)"/>
      <sheetName val="02_00"/>
      <sheetName val="Общие затраты"/>
      <sheetName val="Цеховые расходы"/>
      <sheetName val="Производственная программа"/>
      <sheetName val="Гараж"/>
      <sheetName val="Расчет общих и адм расх"/>
      <sheetName val="ОС УППР+смола"/>
      <sheetName val="Расчет погашения ГПР"/>
      <sheetName val="Эл.эн."/>
      <sheetName val="Водоснаб"/>
      <sheetName val="Кальк водосн"/>
      <sheetName val="Теплосн"/>
      <sheetName val="Кальк тепло"/>
      <sheetName val="Сжат. воздух"/>
      <sheetName val="спец. од"/>
      <sheetName val="Спецпит"/>
      <sheetName val="Кислотов"/>
      <sheetName val="Кол-во СИЗ"/>
      <sheetName val="Кол-во спец одежды"/>
      <sheetName val="Приборы для РБ"/>
      <sheetName val="Пожинвентарь"/>
      <sheetName val="PRINTING"/>
      <sheetName val="COVER SHEET"/>
      <sheetName val="I KEY INFORMATION"/>
      <sheetName val="Worksheet 1"/>
      <sheetName val="IIa SUMMARY"/>
      <sheetName val="IIb P&amp;L short"/>
      <sheetName val="IIc P&amp;L"/>
      <sheetName val="IId P&amp;L Opt Curr"/>
      <sheetName val="IV REVENUE ROOMS"/>
      <sheetName val="IV REVENUE  F&amp;B"/>
      <sheetName val="VI REVENUE OOD"/>
      <sheetName val="VII COST"/>
      <sheetName val="VIIIa INPUT ROOMS"/>
      <sheetName val="RMYEAR1MONTHLY"/>
      <sheetName val="RMYEAR2MONTHLY"/>
      <sheetName val="VIIIb INPUT F&amp;B"/>
      <sheetName val="VIIIc INPUT HR"/>
      <sheetName val="VIIId INPUT OOD"/>
      <sheetName val="VIIIe INPUT COST"/>
      <sheetName val="0 - КАД"/>
      <sheetName val="1-Выводы"/>
      <sheetName val="2-Док-ты"/>
      <sheetName val="3-Справка-рецензия"/>
      <sheetName val="4-Выводы по расчету NCV"/>
      <sheetName val="З"/>
      <sheetName val="."/>
      <sheetName val="1. Основные Факты и выводы"/>
      <sheetName val=" 2.Задание на оценку"/>
      <sheetName val="3.Сведения о Зак, Оцен и Испол"/>
      <sheetName val="Процесс оценки"/>
      <sheetName val="Описание дома"/>
      <sheetName val="описание з.у."/>
      <sheetName val="Описания"/>
      <sheetName val="!Износ"/>
      <sheetName val="С1"/>
      <sheetName val="ПВС"/>
      <sheetName val="ННЭИ"/>
      <sheetName val="Срав ЗУ"/>
      <sheetName val="Срав Дом Литер А"/>
      <sheetName val="Согласование"/>
      <sheetName val="ликв 2"/>
      <sheetName val="разделение"/>
      <sheetName val="Состояние зд"/>
      <sheetName val="ВСН"/>
      <sheetName val="корректир коммуникац"/>
      <sheetName val="ликв. ст"/>
      <sheetName val="ЗКА"/>
      <sheetName val="ОВК"/>
      <sheetName val="ОАК"/>
      <sheetName val="ИВК"/>
      <sheetName val="2-NCV, дисконт, RV"/>
      <sheetName val="3-Расчет ст-ти обременений"/>
      <sheetName val="Расчет ар. ставки склад"/>
      <sheetName val="А склад"/>
      <sheetName val="3-Хар-ка"/>
      <sheetName val="4-Фото"/>
      <sheetName val="5-NCV, дисконт, RV"/>
      <sheetName val="6-Выводы по расчету NCV"/>
      <sheetName val="С (корп.№1)"/>
      <sheetName val="Д(корп. №1)"/>
      <sheetName val="С (корп.№121)"/>
      <sheetName val="Д(корп.121)"/>
      <sheetName val="Аналоги здания"/>
      <sheetName val="С зем. участок 2 972 кв.м"/>
      <sheetName val="С зем. участок 5283 кв.м"/>
      <sheetName val="Аналоги ЗУ"/>
      <sheetName val="Веса "/>
      <sheetName val="Обесп. договор"/>
      <sheetName val="0 - КАД (2)"/>
      <sheetName val="5-Комментарии"/>
      <sheetName val="7-NCV, дисконт, RV"/>
      <sheetName val="С зем. участок "/>
      <sheetName val="С "/>
      <sheetName val="_"/>
      <sheetName val="С"/>
      <sheetName val="Д"/>
      <sheetName val="С зем. участок"/>
      <sheetName val="2-Выводы по расчету NCV"/>
      <sheetName val="3-NCV, дисконт, RV"/>
      <sheetName val="Веса"/>
      <sheetName val=" поправка на масштаб"/>
      <sheetName val="Земля (2)"/>
      <sheetName val="Земля кадастр."/>
      <sheetName val="Земля"/>
      <sheetName val="Восст.ст."/>
      <sheetName val="Физ.Износ Устр."/>
      <sheetName val="Физ. износ неустранимый"/>
      <sheetName val="экономический износ"/>
      <sheetName val="затратный подход"/>
      <sheetName val="ДП "/>
      <sheetName val="Ставка капитализации"/>
      <sheetName val="СП (2)"/>
      <sheetName val="СП Саянск"/>
      <sheetName val="Рынок"/>
      <sheetName val="ЗП 30 СП70"/>
      <sheetName val="Поправка Здания"/>
      <sheetName val="Поправка офисы"/>
      <sheetName val="восстанов стоимость"/>
      <sheetName val="прибыль предпринимателя"/>
      <sheetName val="Физ. износ устранимый"/>
      <sheetName val="Ст.аренда"/>
      <sheetName val="Доходный подход"/>
      <sheetName val="СП"/>
      <sheetName val="СК для зданий"/>
      <sheetName val="Ликвидационная (2)"/>
      <sheetName val="ЗМ ДМ РМ "/>
      <sheetName val="Земля Рын"/>
      <sheetName val="ЭР"/>
      <sheetName val="восст.стоимость"/>
      <sheetName val="СК 10"/>
      <sheetName val="коэф. бета 10"/>
      <sheetName val="СК 12"/>
      <sheetName val="коэф. бета 12 "/>
      <sheetName val="Аренда Адм.1"/>
      <sheetName val="Аренда ПРоизвод"/>
      <sheetName val="ДП Адм."/>
      <sheetName val="СП Адм (4)"/>
      <sheetName val="СП Произв"/>
      <sheetName val="Заключение "/>
      <sheetName val="Земля 2"/>
      <sheetName val="СП Адм"/>
      <sheetName val="СП Адм (2)"/>
      <sheetName val="СП Произв2"/>
      <sheetName val="Площади А"/>
      <sheetName val="Рынок земля"/>
      <sheetName val="З.М."/>
      <sheetName val="ЗМ УПВС"/>
      <sheetName val="Экономич.износ"/>
      <sheetName val="Рынок Ирк."/>
      <sheetName val="Износ накопл.  "/>
      <sheetName val="Сведение результатов "/>
      <sheetName val="МПСП"/>
      <sheetName val="МПСП (2)"/>
      <sheetName val="Ликвидационная"/>
      <sheetName val="Удельные веса подходов 2 подход"/>
      <sheetName val="СК 14"/>
      <sheetName val="коэф. бета "/>
      <sheetName val="скл. аренда"/>
      <sheetName val="доходный 3 года"/>
      <sheetName val="СП "/>
      <sheetName val="СП с зем"/>
      <sheetName val="СП с зем (2)"/>
      <sheetName val="Рынок продаж"/>
      <sheetName val="Рынок аренда"/>
      <sheetName val="здания РКЦ"/>
      <sheetName val="рынок по квартирам У-И"/>
      <sheetName val="охрана"/>
      <sheetName val="ЗП "/>
      <sheetName val="СК"/>
      <sheetName val="арендная ставка (2)"/>
      <sheetName val="расчет арендной ставки по догов"/>
      <sheetName val="УПВС"/>
      <sheetName val="Накопленный Износ УПВС"/>
      <sheetName val="Отделка"/>
      <sheetName val="Новостройки"/>
      <sheetName val="прибыли предпр."/>
      <sheetName val="Аренд.ставка"/>
      <sheetName val="Аренд.ставка Валовая"/>
      <sheetName val="Ставка дисконта"/>
      <sheetName val="ставка капит.1"/>
      <sheetName val="доходный"/>
      <sheetName val="Д.М.- капиатл-ия"/>
      <sheetName val="Ком.платежи"/>
      <sheetName val="Св-е рез-ов"/>
      <sheetName val="Сравнение Новострой"/>
      <sheetName val="5-Справка-рецензия"/>
      <sheetName val="6-NCV, дисконт, RV"/>
      <sheetName val="7-Выводы по расчету NCV"/>
      <sheetName val="З.у"/>
      <sheetName val="Индикатив NCV"/>
      <sheetName val="И"/>
      <sheetName val="0 - КАД (3)"/>
      <sheetName val="З уч"/>
      <sheetName val="С здание"/>
      <sheetName val="З уч. аренда"/>
      <sheetName val="З "/>
      <sheetName val="Приложение 1"/>
      <sheetName val="Таблица балльной оценки"/>
      <sheetName val="Исходные данные"/>
      <sheetName val="модель"/>
      <sheetName val="Данные клиента"/>
      <sheetName val="рейтинг региона"/>
      <sheetName val="Реализ"/>
      <sheetName val="Закуп"/>
      <sheetName val="ЗУ  "/>
      <sheetName val="4-Справка-рецензия"/>
      <sheetName val="Затратный"/>
      <sheetName val="Право аренды"/>
      <sheetName val="С_"/>
      <sheetName val="Аналоги АЗС"/>
      <sheetName val="Д АЗС-45"/>
      <sheetName val="Д АЗС-27"/>
      <sheetName val="Компания"/>
      <sheetName val="Проект"/>
      <sheetName val="Сумм"/>
      <sheetName val="Опции"/>
      <sheetName val="Язык"/>
      <sheetName val="В отчет"/>
      <sheetName val="Рейтинг"/>
      <sheetName val="901"/>
      <sheetName val="902"/>
      <sheetName val="903"/>
      <sheetName val="Ассортимент"/>
      <sheetName val="Баланс БДМ"/>
      <sheetName val="Себестоимость ТЭР"/>
      <sheetName val="Расходы по линиям"/>
      <sheetName val="Оборотка"/>
      <sheetName val="CF_C"/>
      <sheetName val="CF_Ц"/>
      <sheetName val="Факт 2011"/>
      <sheetName val="бумага выполнение"/>
      <sheetName val="салфетки выполнение"/>
      <sheetName val="Прогноз продаж"/>
      <sheetName val="Прогноз продаж - 2"/>
      <sheetName val="Закупка сырья и ТЭР"/>
      <sheetName val="план производства"/>
      <sheetName val="план про-ва"/>
      <sheetName val="Условно-постоянные"/>
      <sheetName val="ИнвестКредиты"/>
      <sheetName val="Аннуитет"/>
      <sheetName val="План развития"/>
      <sheetName val="Продукция"/>
      <sheetName val="Расчет себестоимости основы"/>
      <sheetName val="Себестоимость основы"/>
      <sheetName val="Расчет изделий"/>
      <sheetName val="Возвратные отходы"/>
      <sheetName val="Баланс мощностей"/>
      <sheetName val=" БДМ-3"/>
      <sheetName val="Нормы расхода"/>
      <sheetName val="Расчет сырья и ТЭР"/>
      <sheetName val="Расчет прочих затрат на СМ"/>
      <sheetName val="Расчет расходов"/>
      <sheetName val="Расчет затрат персонал"/>
      <sheetName val="Имущество Сыктывкар"/>
      <sheetName val="кредиты действ"/>
      <sheetName val="кредиты_свод действ"/>
      <sheetName val="кредиты нов"/>
      <sheetName val="CF-Сыктывкар"/>
      <sheetName val="CF-Ростов"/>
      <sheetName val="Подбор финансирования"/>
      <sheetName val="2012"/>
      <sheetName val="Сводная информация"/>
      <sheetName val="ОБЩИЙ план продаж AFH "/>
      <sheetName val="AFH аутсорсинг (вкл. доход) "/>
      <sheetName val="Оптимистичный расклад"/>
      <sheetName val="Пессимистичный расклад"/>
      <sheetName val="Расчет себестоимости изделий"/>
      <sheetName val="Себестоимость изделий"/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Ошибки"/>
      <sheetName val="Контрольный лист"/>
      <sheetName val="2-3"/>
      <sheetName val="3-1"/>
      <sheetName val="10_2"/>
      <sheetName val="12-1"/>
      <sheetName val="12-2"/>
      <sheetName val="12_3"/>
      <sheetName val="16-1"/>
      <sheetName val="23-1"/>
      <sheetName val="25-1"/>
      <sheetName val="25-2"/>
      <sheetName val="30-1"/>
      <sheetName val="Список Группы"/>
      <sheetName val="Типоразмеры"/>
      <sheetName val="Яндекс"/>
      <sheetName val="ДП"/>
      <sheetName val="согласов"/>
      <sheetName val="площади"/>
      <sheetName val="Св(н)"/>
      <sheetName val="З3"/>
      <sheetName val="З4"/>
      <sheetName val="З5"/>
      <sheetName val="З6"/>
      <sheetName val="З7"/>
      <sheetName val="З8"/>
      <sheetName val="З9"/>
      <sheetName val="З10"/>
      <sheetName val="З11"/>
      <sheetName val="З12"/>
      <sheetName val="З13"/>
      <sheetName val="З14"/>
      <sheetName val="З15"/>
      <sheetName val="З16"/>
      <sheetName val="З17"/>
      <sheetName val="З18"/>
      <sheetName val="З19"/>
      <sheetName val="З20"/>
      <sheetName val="З21"/>
      <sheetName val="З22"/>
      <sheetName val="З23"/>
      <sheetName val="З24"/>
      <sheetName val="З25"/>
      <sheetName val="З26"/>
      <sheetName val="З27"/>
      <sheetName val="З28"/>
      <sheetName val="З29"/>
      <sheetName val="З30"/>
      <sheetName val="З31"/>
      <sheetName val="З32"/>
      <sheetName val="З33"/>
      <sheetName val="З34"/>
      <sheetName val="З35"/>
      <sheetName val="З36"/>
      <sheetName val="З37"/>
      <sheetName val="З38"/>
      <sheetName val="З39"/>
      <sheetName val="З40"/>
      <sheetName val="З41"/>
      <sheetName val="З42"/>
      <sheetName val="З43"/>
      <sheetName val="З44"/>
      <sheetName val="З45"/>
      <sheetName val="З46"/>
      <sheetName val="З47"/>
      <sheetName val="З48"/>
      <sheetName val="З49"/>
      <sheetName val="З50"/>
      <sheetName val="З51"/>
      <sheetName val="З52"/>
      <sheetName val="З53"/>
      <sheetName val="З54"/>
      <sheetName val="З55"/>
      <sheetName val="З56"/>
      <sheetName val="З57"/>
      <sheetName val="З58"/>
      <sheetName val="З59"/>
      <sheetName val="З60"/>
      <sheetName val="З61"/>
      <sheetName val="З62"/>
      <sheetName val="З63"/>
      <sheetName val="З64"/>
      <sheetName val="З65"/>
      <sheetName val="З66"/>
      <sheetName val="З67"/>
      <sheetName val="З68"/>
      <sheetName val="З69"/>
      <sheetName val="З70"/>
      <sheetName val="З71"/>
      <sheetName val="З72"/>
      <sheetName val="З73"/>
      <sheetName val="З74"/>
      <sheetName val="З75"/>
      <sheetName val="З76"/>
      <sheetName val="З77"/>
      <sheetName val="З78"/>
      <sheetName val="З79"/>
      <sheetName val="З80"/>
      <sheetName val="З81"/>
      <sheetName val="З82"/>
      <sheetName val="З83"/>
      <sheetName val="З84"/>
      <sheetName val="З85"/>
      <sheetName val="З86"/>
      <sheetName val="З87"/>
      <sheetName val="З88"/>
      <sheetName val="З89"/>
      <sheetName val="З90"/>
      <sheetName val="З91"/>
      <sheetName val="З92"/>
      <sheetName val="З93"/>
      <sheetName val="З94"/>
      <sheetName val="З95"/>
      <sheetName val="З96"/>
      <sheetName val="З97"/>
      <sheetName val="З98"/>
      <sheetName val="Х.нед-ть"/>
      <sheetName val="Ст кап-Дох"/>
      <sheetName val="дох"/>
      <sheetName val="Ср1"/>
      <sheetName val="Ср2"/>
      <sheetName val="Согласо"/>
      <sheetName val="окон. сводка"/>
      <sheetName val="лик"/>
      <sheetName val="св(лик)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 rate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01/10/2007</v>
          </cell>
        </row>
      </sheetData>
      <sheetData sheetId="7">
        <row r="7">
          <cell r="C7">
            <v>0.18</v>
          </cell>
        </row>
      </sheetData>
      <sheetData sheetId="8">
        <row r="7">
          <cell r="C7">
            <v>0.18</v>
          </cell>
        </row>
      </sheetData>
      <sheetData sheetId="9">
        <row r="28">
          <cell r="N28">
            <v>1.27</v>
          </cell>
        </row>
      </sheetData>
      <sheetData sheetId="10">
        <row r="6">
          <cell r="C6" t="str">
            <v>01/10/2007</v>
          </cell>
        </row>
      </sheetData>
      <sheetData sheetId="11">
        <row r="7">
          <cell r="C7">
            <v>0.18</v>
          </cell>
        </row>
      </sheetData>
      <sheetData sheetId="12">
        <row r="7">
          <cell r="C7">
            <v>0.18</v>
          </cell>
        </row>
      </sheetData>
      <sheetData sheetId="13">
        <row r="6">
          <cell r="C6" t="str">
            <v>01/10/2007</v>
          </cell>
        </row>
      </sheetData>
      <sheetData sheetId="14">
        <row r="7">
          <cell r="C7">
            <v>0.18</v>
          </cell>
        </row>
      </sheetData>
      <sheetData sheetId="15">
        <row r="7">
          <cell r="C7">
            <v>0.18</v>
          </cell>
        </row>
      </sheetData>
      <sheetData sheetId="16">
        <row r="7">
          <cell r="C7">
            <v>0.18</v>
          </cell>
        </row>
      </sheetData>
      <sheetData sheetId="17">
        <row r="7">
          <cell r="C7">
            <v>0.18</v>
          </cell>
        </row>
      </sheetData>
      <sheetData sheetId="18">
        <row r="7">
          <cell r="C7">
            <v>0.18</v>
          </cell>
        </row>
      </sheetData>
      <sheetData sheetId="19">
        <row r="7">
          <cell r="C7">
            <v>0.18</v>
          </cell>
        </row>
      </sheetData>
      <sheetData sheetId="20">
        <row r="28">
          <cell r="N28">
            <v>1.27</v>
          </cell>
        </row>
      </sheetData>
      <sheetData sheetId="21">
        <row r="7">
          <cell r="C7">
            <v>0.18</v>
          </cell>
        </row>
      </sheetData>
      <sheetData sheetId="22">
        <row r="7">
          <cell r="C7">
            <v>0.18</v>
          </cell>
        </row>
      </sheetData>
      <sheetData sheetId="23">
        <row r="7">
          <cell r="C7">
            <v>0.18</v>
          </cell>
        </row>
      </sheetData>
      <sheetData sheetId="24">
        <row r="2">
          <cell r="B2">
            <v>1.1851700000000001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7">
          <cell r="C7">
            <v>0.18</v>
          </cell>
        </row>
      </sheetData>
      <sheetData sheetId="30">
        <row r="7">
          <cell r="C7">
            <v>0.18</v>
          </cell>
        </row>
      </sheetData>
      <sheetData sheetId="31">
        <row r="28">
          <cell r="N28">
            <v>1.27</v>
          </cell>
        </row>
      </sheetData>
      <sheetData sheetId="32">
        <row r="6">
          <cell r="C6" t="str">
            <v>01/10/2007</v>
          </cell>
        </row>
      </sheetData>
      <sheetData sheetId="33">
        <row r="7">
          <cell r="C7">
            <v>0.18</v>
          </cell>
        </row>
      </sheetData>
      <sheetData sheetId="34">
        <row r="7">
          <cell r="C7">
            <v>0.18</v>
          </cell>
        </row>
      </sheetData>
      <sheetData sheetId="35">
        <row r="6">
          <cell r="C6" t="str">
            <v>01/10/2007</v>
          </cell>
        </row>
      </sheetData>
      <sheetData sheetId="36">
        <row r="7">
          <cell r="C7">
            <v>0.18</v>
          </cell>
        </row>
      </sheetData>
      <sheetData sheetId="37">
        <row r="7">
          <cell r="C7">
            <v>0.18</v>
          </cell>
        </row>
      </sheetData>
      <sheetData sheetId="38">
        <row r="7">
          <cell r="C7">
            <v>0.18</v>
          </cell>
        </row>
      </sheetData>
      <sheetData sheetId="39">
        <row r="7">
          <cell r="C7">
            <v>0.18</v>
          </cell>
        </row>
      </sheetData>
      <sheetData sheetId="40">
        <row r="7">
          <cell r="C7">
            <v>0.18</v>
          </cell>
        </row>
      </sheetData>
      <sheetData sheetId="41">
        <row r="7">
          <cell r="C7">
            <v>0.18</v>
          </cell>
        </row>
      </sheetData>
      <sheetData sheetId="42">
        <row r="28">
          <cell r="N28">
            <v>1.27</v>
          </cell>
        </row>
      </sheetData>
      <sheetData sheetId="43">
        <row r="7">
          <cell r="C7">
            <v>0.18</v>
          </cell>
        </row>
      </sheetData>
      <sheetData sheetId="44">
        <row r="7">
          <cell r="C7">
            <v>0.18</v>
          </cell>
        </row>
      </sheetData>
      <sheetData sheetId="45">
        <row r="7">
          <cell r="C7">
            <v>0.18</v>
          </cell>
        </row>
      </sheetData>
      <sheetData sheetId="46">
        <row r="2">
          <cell r="B2">
            <v>1.1851700000000001</v>
          </cell>
        </row>
      </sheetData>
      <sheetData sheetId="47">
        <row r="6">
          <cell r="C6" t="str">
            <v>01/10/2007</v>
          </cell>
        </row>
      </sheetData>
      <sheetData sheetId="48">
        <row r="7">
          <cell r="C7">
            <v>0.18</v>
          </cell>
        </row>
      </sheetData>
      <sheetData sheetId="49">
        <row r="28">
          <cell r="N28">
            <v>1.27</v>
          </cell>
        </row>
      </sheetData>
      <sheetData sheetId="50">
        <row r="7">
          <cell r="C7">
            <v>0.18</v>
          </cell>
        </row>
      </sheetData>
      <sheetData sheetId="51">
        <row r="7">
          <cell r="C7">
            <v>0.18</v>
          </cell>
        </row>
      </sheetData>
      <sheetData sheetId="52">
        <row r="7">
          <cell r="C7">
            <v>0.18</v>
          </cell>
        </row>
      </sheetData>
      <sheetData sheetId="53">
        <row r="28">
          <cell r="N28">
            <v>1.27</v>
          </cell>
        </row>
      </sheetData>
      <sheetData sheetId="54">
        <row r="6">
          <cell r="C6" t="str">
            <v>01/10/2007</v>
          </cell>
        </row>
      </sheetData>
      <sheetData sheetId="55">
        <row r="7">
          <cell r="C7">
            <v>0.18</v>
          </cell>
        </row>
      </sheetData>
      <sheetData sheetId="56">
        <row r="7">
          <cell r="C7">
            <v>0.18</v>
          </cell>
        </row>
      </sheetData>
      <sheetData sheetId="57">
        <row r="6">
          <cell r="C6" t="str">
            <v>01/10/2007</v>
          </cell>
        </row>
      </sheetData>
      <sheetData sheetId="58">
        <row r="7">
          <cell r="C7">
            <v>0.18</v>
          </cell>
        </row>
      </sheetData>
      <sheetData sheetId="59">
        <row r="7">
          <cell r="C7">
            <v>0.18</v>
          </cell>
        </row>
      </sheetData>
      <sheetData sheetId="60">
        <row r="7">
          <cell r="C7">
            <v>0.18</v>
          </cell>
        </row>
      </sheetData>
      <sheetData sheetId="61">
        <row r="7">
          <cell r="C7">
            <v>0.18</v>
          </cell>
        </row>
      </sheetData>
      <sheetData sheetId="62">
        <row r="7">
          <cell r="C7">
            <v>0.18</v>
          </cell>
        </row>
      </sheetData>
      <sheetData sheetId="63">
        <row r="7">
          <cell r="C7">
            <v>0.18</v>
          </cell>
        </row>
      </sheetData>
      <sheetData sheetId="64">
        <row r="28">
          <cell r="N28">
            <v>1.27</v>
          </cell>
        </row>
      </sheetData>
      <sheetData sheetId="65">
        <row r="7">
          <cell r="C7">
            <v>0.18</v>
          </cell>
        </row>
      </sheetData>
      <sheetData sheetId="66">
        <row r="7">
          <cell r="C7">
            <v>0.18</v>
          </cell>
        </row>
      </sheetData>
      <sheetData sheetId="67">
        <row r="7">
          <cell r="C7">
            <v>0.18</v>
          </cell>
        </row>
      </sheetData>
      <sheetData sheetId="68">
        <row r="2">
          <cell r="B2">
            <v>1.1851700000000001</v>
          </cell>
        </row>
      </sheetData>
      <sheetData sheetId="69">
        <row r="6">
          <cell r="C6" t="str">
            <v>01/10/2007</v>
          </cell>
        </row>
      </sheetData>
      <sheetData sheetId="70">
        <row r="7">
          <cell r="C7">
            <v>0.18</v>
          </cell>
        </row>
      </sheetData>
      <sheetData sheetId="71">
        <row r="28">
          <cell r="N28">
            <v>1.27</v>
          </cell>
        </row>
      </sheetData>
      <sheetData sheetId="72">
        <row r="7">
          <cell r="C7">
            <v>0.18</v>
          </cell>
        </row>
      </sheetData>
      <sheetData sheetId="73">
        <row r="7">
          <cell r="C7">
            <v>0.18</v>
          </cell>
        </row>
      </sheetData>
      <sheetData sheetId="74">
        <row r="7">
          <cell r="C7">
            <v>0.18</v>
          </cell>
        </row>
      </sheetData>
      <sheetData sheetId="75">
        <row r="28">
          <cell r="N28">
            <v>1.27</v>
          </cell>
        </row>
      </sheetData>
      <sheetData sheetId="76">
        <row r="6">
          <cell r="C6" t="str">
            <v>01/10/2007</v>
          </cell>
        </row>
      </sheetData>
      <sheetData sheetId="77">
        <row r="7">
          <cell r="C7">
            <v>0.18</v>
          </cell>
        </row>
      </sheetData>
      <sheetData sheetId="78">
        <row r="7">
          <cell r="C7">
            <v>0.18</v>
          </cell>
        </row>
      </sheetData>
      <sheetData sheetId="79">
        <row r="6">
          <cell r="C6" t="str">
            <v>01/10/2007</v>
          </cell>
        </row>
      </sheetData>
      <sheetData sheetId="80">
        <row r="7">
          <cell r="C7">
            <v>0.18</v>
          </cell>
        </row>
      </sheetData>
      <sheetData sheetId="81">
        <row r="7">
          <cell r="C7">
            <v>0.18</v>
          </cell>
        </row>
      </sheetData>
      <sheetData sheetId="82">
        <row r="7">
          <cell r="C7">
            <v>0.18</v>
          </cell>
        </row>
      </sheetData>
      <sheetData sheetId="83">
        <row r="7">
          <cell r="C7">
            <v>0.18</v>
          </cell>
        </row>
      </sheetData>
      <sheetData sheetId="84">
        <row r="7">
          <cell r="C7">
            <v>0.18</v>
          </cell>
        </row>
      </sheetData>
      <sheetData sheetId="85">
        <row r="7">
          <cell r="C7">
            <v>0.18</v>
          </cell>
        </row>
      </sheetData>
      <sheetData sheetId="86">
        <row r="28">
          <cell r="N28">
            <v>1.27</v>
          </cell>
        </row>
      </sheetData>
      <sheetData sheetId="87">
        <row r="7">
          <cell r="C7">
            <v>0.18</v>
          </cell>
        </row>
      </sheetData>
      <sheetData sheetId="88">
        <row r="7">
          <cell r="C7">
            <v>0.18</v>
          </cell>
        </row>
      </sheetData>
      <sheetData sheetId="89">
        <row r="7">
          <cell r="C7">
            <v>0.18</v>
          </cell>
        </row>
      </sheetData>
      <sheetData sheetId="90">
        <row r="2">
          <cell r="B2">
            <v>1.1851700000000001</v>
          </cell>
        </row>
      </sheetData>
      <sheetData sheetId="91">
        <row r="6">
          <cell r="C6" t="str">
            <v>01/10/2007</v>
          </cell>
        </row>
      </sheetData>
      <sheetData sheetId="92">
        <row r="7">
          <cell r="C7">
            <v>0.18</v>
          </cell>
        </row>
      </sheetData>
      <sheetData sheetId="93">
        <row r="28">
          <cell r="N28">
            <v>1.27</v>
          </cell>
        </row>
      </sheetData>
      <sheetData sheetId="94">
        <row r="7">
          <cell r="C7">
            <v>0.18</v>
          </cell>
        </row>
      </sheetData>
      <sheetData sheetId="95">
        <row r="7">
          <cell r="C7">
            <v>0.18</v>
          </cell>
        </row>
      </sheetData>
      <sheetData sheetId="96">
        <row r="7">
          <cell r="C7">
            <v>0.18</v>
          </cell>
        </row>
      </sheetData>
      <sheetData sheetId="97">
        <row r="28">
          <cell r="N28">
            <v>1.27</v>
          </cell>
        </row>
      </sheetData>
      <sheetData sheetId="98">
        <row r="6">
          <cell r="C6" t="str">
            <v>01/10/2007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C7">
            <v>0.18</v>
          </cell>
        </row>
      </sheetData>
      <sheetData sheetId="145"/>
      <sheetData sheetId="146"/>
      <sheetData sheetId="147">
        <row r="7">
          <cell r="C7">
            <v>0.18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7">
          <cell r="C7">
            <v>0.18</v>
          </cell>
        </row>
      </sheetData>
      <sheetData sheetId="184"/>
      <sheetData sheetId="185">
        <row r="7">
          <cell r="C7">
            <v>0.18</v>
          </cell>
        </row>
      </sheetData>
      <sheetData sheetId="186">
        <row r="7">
          <cell r="C7">
            <v>0.18</v>
          </cell>
        </row>
      </sheetData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>
        <row r="6">
          <cell r="C6" t="str">
            <v>01/10/2007</v>
          </cell>
        </row>
      </sheetData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/>
      <sheetData sheetId="514"/>
      <sheetData sheetId="515">
        <row r="6">
          <cell r="C6" t="str">
            <v>01/10/2007</v>
          </cell>
        </row>
      </sheetData>
      <sheetData sheetId="516"/>
      <sheetData sheetId="517"/>
      <sheetData sheetId="518">
        <row r="6">
          <cell r="C6" t="str">
            <v>01/10/2007</v>
          </cell>
        </row>
      </sheetData>
      <sheetData sheetId="519"/>
      <sheetData sheetId="520" refreshError="1"/>
      <sheetData sheetId="521">
        <row r="6">
          <cell r="C6" t="str">
            <v>01/10/2007</v>
          </cell>
        </row>
      </sheetData>
      <sheetData sheetId="522"/>
      <sheetData sheetId="523"/>
      <sheetData sheetId="524">
        <row r="6">
          <cell r="C6" t="str">
            <v>01/10/2007</v>
          </cell>
        </row>
      </sheetData>
      <sheetData sheetId="525"/>
      <sheetData sheetId="526"/>
      <sheetData sheetId="527">
        <row r="6">
          <cell r="C6" t="str">
            <v>01/10/2007</v>
          </cell>
        </row>
      </sheetData>
      <sheetData sheetId="528"/>
      <sheetData sheetId="529"/>
      <sheetData sheetId="530">
        <row r="6">
          <cell r="C6" t="str">
            <v>01/10/2007</v>
          </cell>
        </row>
      </sheetData>
      <sheetData sheetId="531"/>
      <sheetData sheetId="532"/>
      <sheetData sheetId="533">
        <row r="6">
          <cell r="C6" t="str">
            <v>01/10/2007</v>
          </cell>
        </row>
      </sheetData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>
        <row r="5">
          <cell r="Y5">
            <v>150</v>
          </cell>
        </row>
      </sheetData>
      <sheetData sheetId="912">
        <row r="2">
          <cell r="B2">
            <v>1.1851700000000001</v>
          </cell>
        </row>
      </sheetData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>
        <row r="2">
          <cell r="B2">
            <v>1.1851700000000001</v>
          </cell>
        </row>
      </sheetData>
      <sheetData sheetId="929" refreshError="1"/>
      <sheetData sheetId="930">
        <row r="2">
          <cell r="B2">
            <v>1.1851700000000001</v>
          </cell>
        </row>
      </sheetData>
      <sheetData sheetId="931" refreshError="1"/>
      <sheetData sheetId="932"/>
      <sheetData sheetId="933" refreshError="1"/>
      <sheetData sheetId="934" refreshError="1"/>
      <sheetData sheetId="935" refreshError="1"/>
      <sheetData sheetId="936"/>
      <sheetData sheetId="937"/>
      <sheetData sheetId="938">
        <row r="57">
          <cell r="F57">
            <v>4358024.6376718897</v>
          </cell>
        </row>
      </sheetData>
      <sheetData sheetId="939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/>
      <sheetData sheetId="1007"/>
      <sheetData sheetId="1008"/>
      <sheetData sheetId="1009"/>
      <sheetData sheetId="1010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>
        <row r="6">
          <cell r="C6">
            <v>1000</v>
          </cell>
        </row>
      </sheetData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>
        <row r="5">
          <cell r="Y5">
            <v>150</v>
          </cell>
        </row>
      </sheetData>
      <sheetData sheetId="1145">
        <row r="2">
          <cell r="B2">
            <v>1.1851700000000001</v>
          </cell>
        </row>
      </sheetData>
      <sheetData sheetId="1146">
        <row r="13">
          <cell r="H13">
            <v>0</v>
          </cell>
        </row>
      </sheetData>
      <sheetData sheetId="1147">
        <row r="6">
          <cell r="C6">
            <v>1000</v>
          </cell>
        </row>
      </sheetData>
      <sheetData sheetId="1148"/>
      <sheetData sheetId="1149"/>
      <sheetData sheetId="1150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/>
      <sheetData sheetId="1176" refreshError="1"/>
      <sheetData sheetId="1177">
        <row r="6">
          <cell r="C6">
            <v>1000</v>
          </cell>
        </row>
      </sheetData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/>
      <sheetData sheetId="1405"/>
      <sheetData sheetId="1406">
        <row r="28">
          <cell r="N28">
            <v>1.27</v>
          </cell>
        </row>
      </sheetData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>
        <row r="1">
          <cell r="B1" t="str">
            <v>наименование</v>
          </cell>
        </row>
      </sheetData>
      <sheetData sheetId="1478" refreshError="1"/>
      <sheetData sheetId="1479">
        <row r="28">
          <cell r="N28">
            <v>1.27</v>
          </cell>
        </row>
      </sheetData>
      <sheetData sheetId="1480">
        <row r="2">
          <cell r="D2" t="str">
            <v>2002</v>
          </cell>
        </row>
      </sheetData>
      <sheetData sheetId="1481"/>
      <sheetData sheetId="1482">
        <row r="2">
          <cell r="D2">
            <v>2003</v>
          </cell>
        </row>
      </sheetData>
      <sheetData sheetId="1483">
        <row r="40">
          <cell r="C40">
            <v>0</v>
          </cell>
        </row>
      </sheetData>
      <sheetData sheetId="1484">
        <row r="1">
          <cell r="B1" t="str">
            <v>наименование</v>
          </cell>
        </row>
      </sheetData>
      <sheetData sheetId="1485">
        <row r="10">
          <cell r="A10" t="str">
            <v>Амортизация</v>
          </cell>
        </row>
      </sheetData>
      <sheetData sheetId="1486"/>
      <sheetData sheetId="1487"/>
      <sheetData sheetId="1488">
        <row r="1">
          <cell r="B1" t="str">
            <v>наименование</v>
          </cell>
        </row>
      </sheetData>
      <sheetData sheetId="1489">
        <row r="1">
          <cell r="B1" t="str">
            <v>наименование</v>
          </cell>
        </row>
      </sheetData>
      <sheetData sheetId="1490"/>
      <sheetData sheetId="1491">
        <row r="2">
          <cell r="D2" t="str">
            <v>2002</v>
          </cell>
        </row>
      </sheetData>
      <sheetData sheetId="1492">
        <row r="2">
          <cell r="D2" t="str">
            <v>2002</v>
          </cell>
        </row>
      </sheetData>
      <sheetData sheetId="1493">
        <row r="2">
          <cell r="D2">
            <v>2003</v>
          </cell>
        </row>
      </sheetData>
      <sheetData sheetId="1494">
        <row r="2">
          <cell r="D2">
            <v>2003</v>
          </cell>
        </row>
      </sheetData>
      <sheetData sheetId="1495">
        <row r="1">
          <cell r="B1" t="str">
            <v>наименование</v>
          </cell>
        </row>
      </sheetData>
      <sheetData sheetId="1496">
        <row r="1">
          <cell r="B1" t="str">
            <v>наименование</v>
          </cell>
        </row>
      </sheetData>
      <sheetData sheetId="1497">
        <row r="10">
          <cell r="A10" t="str">
            <v>Амортизация</v>
          </cell>
        </row>
      </sheetData>
      <sheetData sheetId="1498">
        <row r="2">
          <cell r="D2" t="str">
            <v>2002</v>
          </cell>
        </row>
      </sheetData>
      <sheetData sheetId="1499">
        <row r="2">
          <cell r="D2" t="str">
            <v>2002</v>
          </cell>
        </row>
      </sheetData>
      <sheetData sheetId="1500">
        <row r="2">
          <cell r="D2">
            <v>2003</v>
          </cell>
        </row>
      </sheetData>
      <sheetData sheetId="1501">
        <row r="1">
          <cell r="B1" t="str">
            <v>наименование</v>
          </cell>
        </row>
      </sheetData>
      <sheetData sheetId="1502"/>
      <sheetData sheetId="1503">
        <row r="15">
          <cell r="C15">
            <v>34.5</v>
          </cell>
        </row>
      </sheetData>
      <sheetData sheetId="1504">
        <row r="2">
          <cell r="D2" t="str">
            <v>2002</v>
          </cell>
        </row>
      </sheetData>
      <sheetData sheetId="1505"/>
      <sheetData sheetId="1506">
        <row r="2">
          <cell r="D2">
            <v>2003</v>
          </cell>
        </row>
      </sheetData>
      <sheetData sheetId="1507">
        <row r="40">
          <cell r="C40">
            <v>0</v>
          </cell>
        </row>
      </sheetData>
      <sheetData sheetId="1508">
        <row r="10">
          <cell r="A10" t="str">
            <v>Амортизация</v>
          </cell>
        </row>
      </sheetData>
      <sheetData sheetId="1509"/>
      <sheetData sheetId="1510"/>
      <sheetData sheetId="1511"/>
      <sheetData sheetId="1512">
        <row r="2">
          <cell r="D2">
            <v>2003</v>
          </cell>
        </row>
      </sheetData>
      <sheetData sheetId="1513">
        <row r="15">
          <cell r="C15">
            <v>34.5</v>
          </cell>
        </row>
      </sheetData>
      <sheetData sheetId="1514"/>
      <sheetData sheetId="1515">
        <row r="28">
          <cell r="N28">
            <v>1.27</v>
          </cell>
        </row>
      </sheetData>
      <sheetData sheetId="1516"/>
      <sheetData sheetId="1517"/>
      <sheetData sheetId="1518">
        <row r="15">
          <cell r="C15">
            <v>34.5</v>
          </cell>
        </row>
      </sheetData>
      <sheetData sheetId="1519">
        <row r="40">
          <cell r="C40">
            <v>0</v>
          </cell>
        </row>
      </sheetData>
      <sheetData sheetId="1520"/>
      <sheetData sheetId="1521">
        <row r="236">
          <cell r="D236">
            <v>37.700000000000003</v>
          </cell>
        </row>
      </sheetData>
      <sheetData sheetId="1522"/>
      <sheetData sheetId="1523" refreshError="1"/>
      <sheetData sheetId="1524"/>
      <sheetData sheetId="1525">
        <row r="15">
          <cell r="C15">
            <v>34.5</v>
          </cell>
        </row>
      </sheetData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>
        <row r="1">
          <cell r="B1" t="str">
            <v>наименование</v>
          </cell>
        </row>
      </sheetData>
      <sheetData sheetId="1781" refreshError="1"/>
      <sheetData sheetId="1782"/>
      <sheetData sheetId="1783">
        <row r="2">
          <cell r="D2" t="str">
            <v>2002</v>
          </cell>
        </row>
      </sheetData>
      <sheetData sheetId="1784"/>
      <sheetData sheetId="1785">
        <row r="2">
          <cell r="D2">
            <v>2003</v>
          </cell>
        </row>
      </sheetData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>
        <row r="28">
          <cell r="N28">
            <v>1.27</v>
          </cell>
        </row>
      </sheetData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>
        <row r="2">
          <cell r="D2">
            <v>2003</v>
          </cell>
        </row>
      </sheetData>
      <sheetData sheetId="1892" refreshError="1"/>
      <sheetData sheetId="1893" refreshError="1"/>
      <sheetData sheetId="1894">
        <row r="28">
          <cell r="N28">
            <v>1.27</v>
          </cell>
        </row>
      </sheetData>
      <sheetData sheetId="1895">
        <row r="2">
          <cell r="D2">
            <v>2003</v>
          </cell>
        </row>
      </sheetData>
      <sheetData sheetId="1896">
        <row r="40">
          <cell r="C40">
            <v>0</v>
          </cell>
        </row>
      </sheetData>
      <sheetData sheetId="1897">
        <row r="1">
          <cell r="B1" t="str">
            <v>наименование</v>
          </cell>
        </row>
      </sheetData>
      <sheetData sheetId="1898" refreshError="1"/>
      <sheetData sheetId="1899" refreshError="1"/>
      <sheetData sheetId="1900" refreshError="1"/>
      <sheetData sheetId="1901" refreshError="1"/>
      <sheetData sheetId="1902"/>
      <sheetData sheetId="1903"/>
      <sheetData sheetId="1904"/>
      <sheetData sheetId="1905"/>
      <sheetData sheetId="1906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>
        <row r="1106">
          <cell r="E1106">
            <v>0.1004260028279732</v>
          </cell>
        </row>
      </sheetData>
      <sheetData sheetId="2182">
        <row r="3">
          <cell r="G3">
            <v>37239</v>
          </cell>
        </row>
      </sheetData>
      <sheetData sheetId="2183" refreshError="1"/>
      <sheetData sheetId="2184" refreshError="1"/>
      <sheetData sheetId="2185"/>
      <sheetData sheetId="2186">
        <row r="3">
          <cell r="G3">
            <v>37239</v>
          </cell>
        </row>
      </sheetData>
      <sheetData sheetId="2187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/>
      <sheetData sheetId="2201">
        <row r="3">
          <cell r="G3">
            <v>37239</v>
          </cell>
        </row>
      </sheetData>
      <sheetData sheetId="2202"/>
      <sheetData sheetId="2203"/>
      <sheetData sheetId="2204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/>
      <sheetData sheetId="2238" refreshError="1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/>
      <sheetData sheetId="2430"/>
      <sheetData sheetId="2431" refreshError="1"/>
      <sheetData sheetId="2432" refreshError="1"/>
      <sheetData sheetId="2433" refreshError="1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/>
      <sheetData sheetId="3030" refreshError="1"/>
      <sheetData sheetId="3031">
        <row r="4">
          <cell r="C4">
            <v>28.84</v>
          </cell>
        </row>
      </sheetData>
      <sheetData sheetId="3032"/>
      <sheetData sheetId="3033">
        <row r="24">
          <cell r="C24">
            <v>146708434.72999999</v>
          </cell>
        </row>
      </sheetData>
      <sheetData sheetId="3034">
        <row r="6">
          <cell r="C6" t="str">
            <v>01/10/2007</v>
          </cell>
        </row>
      </sheetData>
      <sheetData sheetId="3035">
        <row r="13">
          <cell r="C13">
            <v>3330861.56</v>
          </cell>
        </row>
      </sheetData>
      <sheetData sheetId="3036">
        <row r="8">
          <cell r="D8">
            <v>865633.5</v>
          </cell>
        </row>
      </sheetData>
      <sheetData sheetId="3037"/>
      <sheetData sheetId="3038">
        <row r="62">
          <cell r="E62">
            <v>12731852.109999999</v>
          </cell>
        </row>
      </sheetData>
      <sheetData sheetId="3039">
        <row r="8">
          <cell r="B8">
            <v>37777695</v>
          </cell>
        </row>
      </sheetData>
      <sheetData sheetId="3040">
        <row r="26">
          <cell r="I26">
            <v>43608.5</v>
          </cell>
        </row>
      </sheetData>
      <sheetData sheetId="3041">
        <row r="12">
          <cell r="K12">
            <v>32644</v>
          </cell>
        </row>
      </sheetData>
      <sheetData sheetId="3042">
        <row r="4">
          <cell r="C4">
            <v>20</v>
          </cell>
        </row>
      </sheetData>
      <sheetData sheetId="3043">
        <row r="8">
          <cell r="E8">
            <v>631020</v>
          </cell>
        </row>
      </sheetData>
      <sheetData sheetId="3044">
        <row r="7">
          <cell r="M7">
            <v>24.74</v>
          </cell>
        </row>
      </sheetData>
      <sheetData sheetId="3045">
        <row r="137">
          <cell r="D137">
            <v>2806340.55</v>
          </cell>
        </row>
      </sheetData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>
        <row r="15">
          <cell r="C15">
            <v>34.5</v>
          </cell>
        </row>
      </sheetData>
      <sheetData sheetId="3251">
        <row r="15">
          <cell r="C15">
            <v>34.5</v>
          </cell>
        </row>
      </sheetData>
      <sheetData sheetId="3252">
        <row r="15">
          <cell r="C15">
            <v>34.5</v>
          </cell>
        </row>
      </sheetData>
      <sheetData sheetId="3253">
        <row r="15">
          <cell r="C15">
            <v>34.5</v>
          </cell>
        </row>
      </sheetData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>
        <row r="15">
          <cell r="C15">
            <v>34.5</v>
          </cell>
        </row>
      </sheetData>
      <sheetData sheetId="3312">
        <row r="15">
          <cell r="C15">
            <v>34.5</v>
          </cell>
        </row>
      </sheetData>
      <sheetData sheetId="3313" refreshError="1"/>
      <sheetData sheetId="3314" refreshError="1"/>
      <sheetData sheetId="3315" refreshError="1"/>
      <sheetData sheetId="3316">
        <row r="15">
          <cell r="C15">
            <v>34.5</v>
          </cell>
        </row>
      </sheetData>
      <sheetData sheetId="3317">
        <row r="15">
          <cell r="C15">
            <v>34.5</v>
          </cell>
        </row>
      </sheetData>
      <sheetData sheetId="3318" refreshError="1"/>
      <sheetData sheetId="3319">
        <row r="15">
          <cell r="C15">
            <v>34.5</v>
          </cell>
        </row>
      </sheetData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>
        <row r="15">
          <cell r="C15">
            <v>34.5</v>
          </cell>
        </row>
      </sheetData>
      <sheetData sheetId="3330" refreshError="1"/>
      <sheetData sheetId="3331">
        <row r="15">
          <cell r="C15">
            <v>34.5</v>
          </cell>
        </row>
      </sheetData>
      <sheetData sheetId="3332">
        <row r="15">
          <cell r="C15">
            <v>34.5</v>
          </cell>
        </row>
      </sheetData>
      <sheetData sheetId="3333">
        <row r="15">
          <cell r="C15">
            <v>34.5</v>
          </cell>
        </row>
      </sheetData>
      <sheetData sheetId="3334">
        <row r="15">
          <cell r="C15">
            <v>34.5</v>
          </cell>
        </row>
      </sheetData>
      <sheetData sheetId="3335">
        <row r="15">
          <cell r="C15">
            <v>34.5</v>
          </cell>
        </row>
      </sheetData>
      <sheetData sheetId="3336">
        <row r="15">
          <cell r="C15">
            <v>34.5</v>
          </cell>
        </row>
      </sheetData>
      <sheetData sheetId="3337">
        <row r="15">
          <cell r="C15">
            <v>34.5</v>
          </cell>
        </row>
      </sheetData>
      <sheetData sheetId="3338" refreshError="1"/>
      <sheetData sheetId="3339" refreshError="1"/>
      <sheetData sheetId="3340" refreshError="1"/>
      <sheetData sheetId="3341" refreshError="1"/>
      <sheetData sheetId="3342">
        <row r="15">
          <cell r="C15">
            <v>34.5</v>
          </cell>
        </row>
      </sheetData>
      <sheetData sheetId="3343" refreshError="1"/>
      <sheetData sheetId="3344" refreshError="1"/>
      <sheetData sheetId="3345" refreshError="1"/>
      <sheetData sheetId="3346">
        <row r="15">
          <cell r="C15">
            <v>34.5</v>
          </cell>
        </row>
      </sheetData>
      <sheetData sheetId="3347">
        <row r="15">
          <cell r="C15">
            <v>34.5</v>
          </cell>
        </row>
      </sheetData>
      <sheetData sheetId="3348">
        <row r="15">
          <cell r="C15">
            <v>34.5</v>
          </cell>
        </row>
      </sheetData>
      <sheetData sheetId="3349">
        <row r="15">
          <cell r="C15">
            <v>34.5</v>
          </cell>
        </row>
      </sheetData>
      <sheetData sheetId="3350" refreshError="1"/>
      <sheetData sheetId="3351">
        <row r="15">
          <cell r="C15">
            <v>34.5</v>
          </cell>
        </row>
      </sheetData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>
        <row r="15">
          <cell r="C15">
            <v>34.5</v>
          </cell>
        </row>
      </sheetData>
      <sheetData sheetId="3559">
        <row r="8">
          <cell r="B8" t="str">
            <v>Cash and cash equivalents</v>
          </cell>
        </row>
      </sheetData>
      <sheetData sheetId="3560">
        <row r="15">
          <cell r="C15">
            <v>34.5</v>
          </cell>
        </row>
      </sheetData>
      <sheetData sheetId="3561">
        <row r="15">
          <cell r="C15">
            <v>34.5</v>
          </cell>
        </row>
      </sheetData>
      <sheetData sheetId="3562">
        <row r="15">
          <cell r="C15">
            <v>34.5</v>
          </cell>
        </row>
      </sheetData>
      <sheetData sheetId="3563">
        <row r="15">
          <cell r="C15">
            <v>34.5</v>
          </cell>
        </row>
      </sheetData>
      <sheetData sheetId="3564">
        <row r="8">
          <cell r="B8" t="str">
            <v>Cash and cash equivalents</v>
          </cell>
        </row>
      </sheetData>
      <sheetData sheetId="3565">
        <row r="15">
          <cell r="C15">
            <v>34.5</v>
          </cell>
        </row>
      </sheetData>
      <sheetData sheetId="3566">
        <row r="15">
          <cell r="C15">
            <v>34.5</v>
          </cell>
        </row>
      </sheetData>
      <sheetData sheetId="3567">
        <row r="15">
          <cell r="C15">
            <v>34.5</v>
          </cell>
        </row>
      </sheetData>
      <sheetData sheetId="3568">
        <row r="15">
          <cell r="C15">
            <v>34.5</v>
          </cell>
        </row>
      </sheetData>
      <sheetData sheetId="3569">
        <row r="15">
          <cell r="C15">
            <v>34.5</v>
          </cell>
        </row>
      </sheetData>
      <sheetData sheetId="3570">
        <row r="15">
          <cell r="C15">
            <v>34.5</v>
          </cell>
        </row>
      </sheetData>
      <sheetData sheetId="3571">
        <row r="15">
          <cell r="C15">
            <v>34.5</v>
          </cell>
        </row>
      </sheetData>
      <sheetData sheetId="3572">
        <row r="15">
          <cell r="C15">
            <v>34.5</v>
          </cell>
        </row>
      </sheetData>
      <sheetData sheetId="3573">
        <row r="15">
          <cell r="C15">
            <v>34.5</v>
          </cell>
        </row>
      </sheetData>
      <sheetData sheetId="3574">
        <row r="15">
          <cell r="C15">
            <v>34.5</v>
          </cell>
        </row>
      </sheetData>
      <sheetData sheetId="3575">
        <row r="15">
          <cell r="C15">
            <v>34.5</v>
          </cell>
        </row>
      </sheetData>
      <sheetData sheetId="3576">
        <row r="15">
          <cell r="C15">
            <v>34.5</v>
          </cell>
        </row>
      </sheetData>
      <sheetData sheetId="3577">
        <row r="15">
          <cell r="C15">
            <v>34.5</v>
          </cell>
        </row>
      </sheetData>
      <sheetData sheetId="3578">
        <row r="15">
          <cell r="C15">
            <v>34.5</v>
          </cell>
        </row>
      </sheetData>
      <sheetData sheetId="3579">
        <row r="15">
          <cell r="C15">
            <v>34.5</v>
          </cell>
        </row>
      </sheetData>
      <sheetData sheetId="3580">
        <row r="15">
          <cell r="C15">
            <v>34.5</v>
          </cell>
        </row>
      </sheetData>
      <sheetData sheetId="3581">
        <row r="15">
          <cell r="C15">
            <v>34.5</v>
          </cell>
        </row>
      </sheetData>
      <sheetData sheetId="3582">
        <row r="15">
          <cell r="C15">
            <v>34.5</v>
          </cell>
        </row>
      </sheetData>
      <sheetData sheetId="3583">
        <row r="15">
          <cell r="C15">
            <v>34.5</v>
          </cell>
        </row>
      </sheetData>
      <sheetData sheetId="3584">
        <row r="15">
          <cell r="C15">
            <v>34.5</v>
          </cell>
        </row>
      </sheetData>
      <sheetData sheetId="3585">
        <row r="15">
          <cell r="C15">
            <v>34.5</v>
          </cell>
        </row>
      </sheetData>
      <sheetData sheetId="3586">
        <row r="15">
          <cell r="C15">
            <v>34.5</v>
          </cell>
        </row>
      </sheetData>
      <sheetData sheetId="3587">
        <row r="15">
          <cell r="C15">
            <v>34.5</v>
          </cell>
        </row>
      </sheetData>
      <sheetData sheetId="3588">
        <row r="15">
          <cell r="C15">
            <v>34.5</v>
          </cell>
        </row>
      </sheetData>
      <sheetData sheetId="3589">
        <row r="15">
          <cell r="C15">
            <v>34.5</v>
          </cell>
        </row>
      </sheetData>
      <sheetData sheetId="3590">
        <row r="15">
          <cell r="C15">
            <v>34.5</v>
          </cell>
        </row>
      </sheetData>
      <sheetData sheetId="3591">
        <row r="15">
          <cell r="C15">
            <v>34.5</v>
          </cell>
        </row>
      </sheetData>
      <sheetData sheetId="3592">
        <row r="15">
          <cell r="C15">
            <v>34.5</v>
          </cell>
        </row>
      </sheetData>
      <sheetData sheetId="3593">
        <row r="15">
          <cell r="C15">
            <v>34.5</v>
          </cell>
        </row>
      </sheetData>
      <sheetData sheetId="3594">
        <row r="8">
          <cell r="B8" t="str">
            <v>Cash and cash equivalents</v>
          </cell>
        </row>
      </sheetData>
      <sheetData sheetId="3595">
        <row r="15">
          <cell r="C15">
            <v>34.5</v>
          </cell>
        </row>
      </sheetData>
      <sheetData sheetId="3596">
        <row r="15">
          <cell r="C15">
            <v>34.5</v>
          </cell>
        </row>
      </sheetData>
      <sheetData sheetId="3597">
        <row r="15">
          <cell r="C15">
            <v>34.5</v>
          </cell>
        </row>
      </sheetData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>
        <row r="8">
          <cell r="B8" t="str">
            <v>Cash and cash equivalents</v>
          </cell>
        </row>
      </sheetData>
      <sheetData sheetId="3606">
        <row r="8">
          <cell r="B8" t="str">
            <v>Cash and cash equivalents</v>
          </cell>
        </row>
      </sheetData>
      <sheetData sheetId="3607"/>
      <sheetData sheetId="3608"/>
      <sheetData sheetId="3609"/>
      <sheetData sheetId="3610"/>
      <sheetData sheetId="3611"/>
      <sheetData sheetId="3612">
        <row r="15">
          <cell r="C15">
            <v>34.5</v>
          </cell>
        </row>
      </sheetData>
      <sheetData sheetId="3613"/>
      <sheetData sheetId="3614"/>
      <sheetData sheetId="3615"/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 refreshError="1"/>
      <sheetData sheetId="3629"/>
      <sheetData sheetId="3630"/>
      <sheetData sheetId="3631"/>
      <sheetData sheetId="3632"/>
      <sheetData sheetId="3633"/>
      <sheetData sheetId="3634"/>
      <sheetData sheetId="3635"/>
      <sheetData sheetId="3636">
        <row r="8">
          <cell r="B8" t="str">
            <v>Cash and cash equivalents</v>
          </cell>
        </row>
      </sheetData>
      <sheetData sheetId="3637"/>
      <sheetData sheetId="3638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>
        <row r="53">
          <cell r="B53">
            <v>125761.26312000002</v>
          </cell>
        </row>
      </sheetData>
      <sheetData sheetId="3670"/>
      <sheetData sheetId="3671"/>
      <sheetData sheetId="3672"/>
      <sheetData sheetId="3673">
        <row r="131">
          <cell r="D131">
            <v>41049.645579999989</v>
          </cell>
        </row>
      </sheetData>
      <sheetData sheetId="3674"/>
      <sheetData sheetId="3675"/>
      <sheetData sheetId="3676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/>
      <sheetData sheetId="4352"/>
      <sheetData sheetId="4353"/>
      <sheetData sheetId="4354"/>
      <sheetData sheetId="4355"/>
      <sheetData sheetId="4356"/>
      <sheetData sheetId="4357">
        <row r="5">
          <cell r="D5" t="str">
            <v>"ЛУКОЙЛ-ВОЛГОГРАДНЕФТЕПЕРЕРАБОТКА"</v>
          </cell>
        </row>
      </sheetData>
      <sheetData sheetId="4358">
        <row r="2">
          <cell r="B2">
            <v>1.1851700000000001</v>
          </cell>
        </row>
      </sheetData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>
        <row r="35">
          <cell r="B35" t="str">
            <v>А.А.Гаценко</v>
          </cell>
        </row>
      </sheetData>
      <sheetData sheetId="4410">
        <row r="35">
          <cell r="B35" t="str">
            <v>А.А.Гаценко</v>
          </cell>
        </row>
      </sheetData>
      <sheetData sheetId="4411"/>
      <sheetData sheetId="4412" refreshError="1"/>
      <sheetData sheetId="4413" refreshError="1"/>
      <sheetData sheetId="4414"/>
      <sheetData sheetId="4415"/>
      <sheetData sheetId="4416" refreshError="1"/>
      <sheetData sheetId="4417" refreshError="1"/>
      <sheetData sheetId="4418" refreshError="1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 refreshError="1"/>
      <sheetData sheetId="4433"/>
      <sheetData sheetId="4434"/>
      <sheetData sheetId="4435" refreshError="1"/>
      <sheetData sheetId="4436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/>
      <sheetData sheetId="4445"/>
      <sheetData sheetId="4446"/>
      <sheetData sheetId="4447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/>
      <sheetData sheetId="4454" refreshError="1"/>
      <sheetData sheetId="4455" refreshError="1"/>
      <sheetData sheetId="4456"/>
      <sheetData sheetId="4457" refreshError="1"/>
      <sheetData sheetId="4458"/>
      <sheetData sheetId="4459" refreshError="1"/>
      <sheetData sheetId="4460" refreshError="1"/>
      <sheetData sheetId="4461"/>
      <sheetData sheetId="4462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>
        <row r="57">
          <cell r="F57">
            <v>4358024.6376718897</v>
          </cell>
        </row>
      </sheetData>
      <sheetData sheetId="4834">
        <row r="2">
          <cell r="B2">
            <v>1.1851700000000001</v>
          </cell>
        </row>
      </sheetData>
      <sheetData sheetId="4835"/>
      <sheetData sheetId="4836"/>
      <sheetData sheetId="4837" refreshError="1"/>
      <sheetData sheetId="4838" refreshError="1"/>
      <sheetData sheetId="4839"/>
      <sheetData sheetId="4840">
        <row r="2">
          <cell r="B2">
            <v>1.1851700000000001</v>
          </cell>
        </row>
      </sheetData>
      <sheetData sheetId="4841">
        <row r="6">
          <cell r="C6">
            <v>1000</v>
          </cell>
        </row>
      </sheetData>
      <sheetData sheetId="4842">
        <row r="57">
          <cell r="F57">
            <v>4358024.6376718897</v>
          </cell>
        </row>
      </sheetData>
      <sheetData sheetId="4843"/>
      <sheetData sheetId="4844">
        <row r="5">
          <cell r="Y5">
            <v>150</v>
          </cell>
        </row>
      </sheetData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 refreshError="1"/>
      <sheetData sheetId="4970" refreshError="1"/>
      <sheetData sheetId="4971" refreshError="1"/>
      <sheetData sheetId="4972" refreshError="1"/>
      <sheetData sheetId="4973">
        <row r="6">
          <cell r="C6">
            <v>1000</v>
          </cell>
        </row>
      </sheetData>
      <sheetData sheetId="4974">
        <row r="6">
          <cell r="C6">
            <v>1000</v>
          </cell>
        </row>
      </sheetData>
      <sheetData sheetId="4975"/>
      <sheetData sheetId="4976">
        <row r="6">
          <cell r="C6">
            <v>1000</v>
          </cell>
        </row>
      </sheetData>
      <sheetData sheetId="4977">
        <row r="2">
          <cell r="B2">
            <v>1.1851700000000001</v>
          </cell>
        </row>
      </sheetData>
      <sheetData sheetId="4978">
        <row r="57">
          <cell r="F57">
            <v>4358024.6376718897</v>
          </cell>
        </row>
      </sheetData>
      <sheetData sheetId="4979">
        <row r="6">
          <cell r="C6">
            <v>1000</v>
          </cell>
        </row>
      </sheetData>
      <sheetData sheetId="4980">
        <row r="2">
          <cell r="B2">
            <v>1.1851700000000001</v>
          </cell>
        </row>
      </sheetData>
      <sheetData sheetId="4981">
        <row r="2">
          <cell r="B2">
            <v>1.1851700000000001</v>
          </cell>
        </row>
      </sheetData>
      <sheetData sheetId="4982">
        <row r="57">
          <cell r="F57">
            <v>4358024.6376718897</v>
          </cell>
        </row>
      </sheetData>
      <sheetData sheetId="4983">
        <row r="2">
          <cell r="B2">
            <v>1.1851700000000001</v>
          </cell>
        </row>
      </sheetData>
      <sheetData sheetId="4984">
        <row r="6">
          <cell r="C6">
            <v>1000</v>
          </cell>
        </row>
      </sheetData>
      <sheetData sheetId="4985">
        <row r="2">
          <cell r="B2">
            <v>1.1851700000000001</v>
          </cell>
        </row>
      </sheetData>
      <sheetData sheetId="4986">
        <row r="6">
          <cell r="C6">
            <v>1000</v>
          </cell>
        </row>
      </sheetData>
      <sheetData sheetId="4987" refreshError="1"/>
      <sheetData sheetId="4988" refreshError="1"/>
      <sheetData sheetId="4989" refreshError="1"/>
      <sheetData sheetId="4990" refreshError="1"/>
      <sheetData sheetId="4991" refreshError="1"/>
      <sheetData sheetId="4992" refreshError="1"/>
      <sheetData sheetId="4993" refreshError="1"/>
      <sheetData sheetId="4994" refreshError="1"/>
      <sheetData sheetId="4995" refreshError="1"/>
      <sheetData sheetId="4996" refreshError="1"/>
      <sheetData sheetId="4997" refreshError="1"/>
      <sheetData sheetId="4998" refreshError="1"/>
      <sheetData sheetId="4999" refreshError="1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 refreshError="1"/>
      <sheetData sheetId="5009" refreshError="1"/>
      <sheetData sheetId="5010"/>
      <sheetData sheetId="5011" refreshError="1"/>
      <sheetData sheetId="5012" refreshError="1"/>
      <sheetData sheetId="5013" refreshError="1"/>
      <sheetData sheetId="5014" refreshError="1"/>
      <sheetData sheetId="5015" refreshError="1"/>
      <sheetData sheetId="5016" refreshError="1"/>
      <sheetData sheetId="5017" refreshError="1"/>
      <sheetData sheetId="5018" refreshError="1"/>
      <sheetData sheetId="5019" refreshError="1"/>
      <sheetData sheetId="5020" refreshError="1"/>
      <sheetData sheetId="5021" refreshError="1"/>
      <sheetData sheetId="5022" refreshError="1"/>
      <sheetData sheetId="5023" refreshError="1"/>
      <sheetData sheetId="5024" refreshError="1"/>
      <sheetData sheetId="5025" refreshError="1"/>
      <sheetData sheetId="5026" refreshError="1"/>
      <sheetData sheetId="5027" refreshError="1"/>
      <sheetData sheetId="5028" refreshError="1"/>
      <sheetData sheetId="5029" refreshError="1"/>
      <sheetData sheetId="5030" refreshError="1"/>
      <sheetData sheetId="5031" refreshError="1"/>
      <sheetData sheetId="5032" refreshError="1"/>
      <sheetData sheetId="5033" refreshError="1"/>
      <sheetData sheetId="5034" refreshError="1"/>
      <sheetData sheetId="5035" refreshError="1"/>
      <sheetData sheetId="5036" refreshError="1"/>
      <sheetData sheetId="5037" refreshError="1"/>
      <sheetData sheetId="5038" refreshError="1"/>
      <sheetData sheetId="5039" refreshError="1"/>
      <sheetData sheetId="5040" refreshError="1"/>
      <sheetData sheetId="5041" refreshError="1"/>
      <sheetData sheetId="5042" refreshError="1"/>
      <sheetData sheetId="5043" refreshError="1"/>
      <sheetData sheetId="5044" refreshError="1"/>
      <sheetData sheetId="5045" refreshError="1"/>
      <sheetData sheetId="5046" refreshError="1"/>
      <sheetData sheetId="5047" refreshError="1"/>
      <sheetData sheetId="5048" refreshError="1"/>
      <sheetData sheetId="5049" refreshError="1"/>
      <sheetData sheetId="5050" refreshError="1"/>
      <sheetData sheetId="5051" refreshError="1"/>
      <sheetData sheetId="5052" refreshError="1"/>
      <sheetData sheetId="5053" refreshError="1"/>
      <sheetData sheetId="5054" refreshError="1"/>
      <sheetData sheetId="5055" refreshError="1"/>
      <sheetData sheetId="5056" refreshError="1"/>
      <sheetData sheetId="5057"/>
      <sheetData sheetId="5058"/>
      <sheetData sheetId="5059"/>
      <sheetData sheetId="5060"/>
      <sheetData sheetId="5061"/>
      <sheetData sheetId="5062"/>
      <sheetData sheetId="5063"/>
      <sheetData sheetId="5064" refreshError="1"/>
      <sheetData sheetId="5065" refreshError="1"/>
      <sheetData sheetId="5066" refreshError="1"/>
      <sheetData sheetId="5067"/>
      <sheetData sheetId="5068" refreshError="1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 refreshError="1"/>
      <sheetData sheetId="5083" refreshError="1"/>
      <sheetData sheetId="5084" refreshError="1"/>
      <sheetData sheetId="5085" refreshError="1"/>
      <sheetData sheetId="5086" refreshError="1"/>
      <sheetData sheetId="5087" refreshError="1"/>
      <sheetData sheetId="5088" refreshError="1"/>
      <sheetData sheetId="5089" refreshError="1"/>
      <sheetData sheetId="5090" refreshError="1"/>
      <sheetData sheetId="5091" refreshError="1"/>
      <sheetData sheetId="5092" refreshError="1"/>
      <sheetData sheetId="5093" refreshError="1"/>
      <sheetData sheetId="5094" refreshError="1"/>
      <sheetData sheetId="5095" refreshError="1"/>
      <sheetData sheetId="5096" refreshError="1"/>
      <sheetData sheetId="5097" refreshError="1"/>
      <sheetData sheetId="5098" refreshError="1"/>
      <sheetData sheetId="5099" refreshError="1"/>
      <sheetData sheetId="5100" refreshError="1"/>
      <sheetData sheetId="5101" refreshError="1"/>
      <sheetData sheetId="5102" refreshError="1"/>
      <sheetData sheetId="5103" refreshError="1"/>
      <sheetData sheetId="5104" refreshError="1"/>
      <sheetData sheetId="5105" refreshError="1"/>
      <sheetData sheetId="5106"/>
      <sheetData sheetId="5107"/>
      <sheetData sheetId="5108" refreshError="1"/>
      <sheetData sheetId="5109" refreshError="1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 refreshError="1"/>
      <sheetData sheetId="5134" refreshError="1"/>
      <sheetData sheetId="5135" refreshError="1"/>
      <sheetData sheetId="5136" refreshError="1"/>
      <sheetData sheetId="5137" refreshError="1"/>
      <sheetData sheetId="5138" refreshError="1"/>
      <sheetData sheetId="5139" refreshError="1"/>
      <sheetData sheetId="5140" refreshError="1"/>
      <sheetData sheetId="5141" refreshError="1"/>
      <sheetData sheetId="5142" refreshError="1"/>
      <sheetData sheetId="5143" refreshError="1"/>
      <sheetData sheetId="5144" refreshError="1"/>
      <sheetData sheetId="5145" refreshError="1"/>
      <sheetData sheetId="5146" refreshError="1"/>
      <sheetData sheetId="5147" refreshError="1"/>
      <sheetData sheetId="5148" refreshError="1"/>
      <sheetData sheetId="5149" refreshError="1"/>
      <sheetData sheetId="5150" refreshError="1"/>
      <sheetData sheetId="5151" refreshError="1"/>
      <sheetData sheetId="5152" refreshError="1"/>
      <sheetData sheetId="5153" refreshError="1"/>
      <sheetData sheetId="5154" refreshError="1"/>
      <sheetData sheetId="5155" refreshError="1"/>
      <sheetData sheetId="5156" refreshError="1"/>
      <sheetData sheetId="5157" refreshError="1"/>
      <sheetData sheetId="5158" refreshError="1"/>
      <sheetData sheetId="5159" refreshError="1"/>
      <sheetData sheetId="5160" refreshError="1"/>
      <sheetData sheetId="5161" refreshError="1"/>
      <sheetData sheetId="5162" refreshError="1"/>
      <sheetData sheetId="5163" refreshError="1"/>
      <sheetData sheetId="5164" refreshError="1"/>
      <sheetData sheetId="5165" refreshError="1"/>
      <sheetData sheetId="5166" refreshError="1"/>
      <sheetData sheetId="5167" refreshError="1"/>
      <sheetData sheetId="5168" refreshError="1"/>
      <sheetData sheetId="5169" refreshError="1"/>
      <sheetData sheetId="5170" refreshError="1"/>
      <sheetData sheetId="5171" refreshError="1"/>
      <sheetData sheetId="5172" refreshError="1"/>
      <sheetData sheetId="5173" refreshError="1"/>
      <sheetData sheetId="5174" refreshError="1"/>
      <sheetData sheetId="5175" refreshError="1"/>
      <sheetData sheetId="5176" refreshError="1"/>
      <sheetData sheetId="5177" refreshError="1"/>
      <sheetData sheetId="5178" refreshError="1"/>
      <sheetData sheetId="5179" refreshError="1"/>
      <sheetData sheetId="5180" refreshError="1"/>
      <sheetData sheetId="5181" refreshError="1"/>
      <sheetData sheetId="5182" refreshError="1"/>
      <sheetData sheetId="5183" refreshError="1"/>
      <sheetData sheetId="5184" refreshError="1"/>
      <sheetData sheetId="5185" refreshError="1"/>
      <sheetData sheetId="5186" refreshError="1"/>
      <sheetData sheetId="5187" refreshError="1"/>
      <sheetData sheetId="5188" refreshError="1"/>
      <sheetData sheetId="5189" refreshError="1"/>
      <sheetData sheetId="5190" refreshError="1"/>
      <sheetData sheetId="5191" refreshError="1"/>
      <sheetData sheetId="5192" refreshError="1"/>
      <sheetData sheetId="5193" refreshError="1"/>
      <sheetData sheetId="5194" refreshError="1"/>
      <sheetData sheetId="5195" refreshError="1"/>
      <sheetData sheetId="5196" refreshError="1"/>
      <sheetData sheetId="5197" refreshError="1"/>
      <sheetData sheetId="5198" refreshError="1"/>
      <sheetData sheetId="5199" refreshError="1"/>
      <sheetData sheetId="5200" refreshError="1"/>
      <sheetData sheetId="5201" refreshError="1"/>
      <sheetData sheetId="5202"/>
      <sheetData sheetId="5203"/>
      <sheetData sheetId="5204"/>
      <sheetData sheetId="5205" refreshError="1"/>
      <sheetData sheetId="5206"/>
      <sheetData sheetId="5207"/>
      <sheetData sheetId="5208"/>
      <sheetData sheetId="5209" refreshError="1"/>
      <sheetData sheetId="5210" refreshError="1"/>
      <sheetData sheetId="5211" refreshError="1"/>
      <sheetData sheetId="5212" refreshError="1"/>
      <sheetData sheetId="5213" refreshError="1"/>
      <sheetData sheetId="5214" refreshError="1"/>
      <sheetData sheetId="5215" refreshError="1"/>
      <sheetData sheetId="5216"/>
      <sheetData sheetId="5217" refreshError="1"/>
      <sheetData sheetId="5218" refreshError="1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 refreshError="1"/>
      <sheetData sheetId="5290" refreshError="1"/>
      <sheetData sheetId="5291" refreshError="1"/>
      <sheetData sheetId="5292"/>
      <sheetData sheetId="5293" refreshError="1"/>
      <sheetData sheetId="5294"/>
      <sheetData sheetId="5295" refreshError="1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 refreshError="1"/>
      <sheetData sheetId="5460" refreshError="1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 refreshError="1"/>
      <sheetData sheetId="5493" refreshError="1"/>
      <sheetData sheetId="5494" refreshError="1"/>
      <sheetData sheetId="5495" refreshError="1"/>
      <sheetData sheetId="5496" refreshError="1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/>
      <sheetData sheetId="5512"/>
      <sheetData sheetId="5513"/>
      <sheetData sheetId="5514"/>
      <sheetData sheetId="5515"/>
      <sheetData sheetId="5516"/>
      <sheetData sheetId="5517"/>
      <sheetData sheetId="5518"/>
      <sheetData sheetId="5519"/>
      <sheetData sheetId="5520">
        <row r="236">
          <cell r="D236">
            <v>37.700000000000003</v>
          </cell>
        </row>
      </sheetData>
      <sheetData sheetId="5521"/>
      <sheetData sheetId="5522"/>
      <sheetData sheetId="5523"/>
      <sheetData sheetId="5524">
        <row r="3">
          <cell r="A3">
            <v>0.18</v>
          </cell>
        </row>
      </sheetData>
      <sheetData sheetId="5525"/>
      <sheetData sheetId="5526"/>
      <sheetData sheetId="5527">
        <row r="236">
          <cell r="D236">
            <v>37.700000000000003</v>
          </cell>
        </row>
      </sheetData>
      <sheetData sheetId="5528"/>
      <sheetData sheetId="5529"/>
      <sheetData sheetId="5530"/>
      <sheetData sheetId="5531"/>
      <sheetData sheetId="5532">
        <row r="3">
          <cell r="A3">
            <v>0.18</v>
          </cell>
        </row>
      </sheetData>
      <sheetData sheetId="5533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 refreshError="1"/>
      <sheetData sheetId="5547" refreshError="1"/>
      <sheetData sheetId="5548" refreshError="1"/>
      <sheetData sheetId="5549" refreshError="1"/>
      <sheetData sheetId="5550" refreshError="1"/>
      <sheetData sheetId="5551" refreshError="1"/>
      <sheetData sheetId="5552" refreshError="1"/>
      <sheetData sheetId="5553" refreshError="1"/>
      <sheetData sheetId="5554" refreshError="1"/>
      <sheetData sheetId="5555" refreshError="1"/>
      <sheetData sheetId="5556" refreshError="1"/>
      <sheetData sheetId="5557" refreshError="1"/>
      <sheetData sheetId="5558" refreshError="1"/>
      <sheetData sheetId="5559" refreshError="1"/>
      <sheetData sheetId="5560" refreshError="1"/>
      <sheetData sheetId="5561" refreshError="1"/>
      <sheetData sheetId="5562" refreshError="1"/>
      <sheetData sheetId="5563" refreshError="1"/>
      <sheetData sheetId="5564" refreshError="1"/>
      <sheetData sheetId="5565" refreshError="1"/>
      <sheetData sheetId="5566" refreshError="1"/>
      <sheetData sheetId="5567" refreshError="1"/>
      <sheetData sheetId="5568" refreshError="1"/>
      <sheetData sheetId="5569" refreshError="1"/>
      <sheetData sheetId="5570" refreshError="1"/>
      <sheetData sheetId="5571" refreshError="1"/>
      <sheetData sheetId="5572" refreshError="1"/>
      <sheetData sheetId="5573" refreshError="1"/>
      <sheetData sheetId="5574" refreshError="1"/>
      <sheetData sheetId="5575" refreshError="1"/>
      <sheetData sheetId="5576" refreshError="1"/>
      <sheetData sheetId="5577" refreshError="1"/>
      <sheetData sheetId="5578" refreshError="1"/>
      <sheetData sheetId="5579" refreshError="1"/>
      <sheetData sheetId="5580" refreshError="1"/>
      <sheetData sheetId="5581" refreshError="1"/>
      <sheetData sheetId="5582" refreshError="1"/>
      <sheetData sheetId="5583" refreshError="1"/>
      <sheetData sheetId="5584" refreshError="1"/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 refreshError="1"/>
      <sheetData sheetId="5602" refreshError="1"/>
      <sheetData sheetId="5603" refreshError="1"/>
      <sheetData sheetId="5604" refreshError="1"/>
      <sheetData sheetId="5605" refreshError="1"/>
      <sheetData sheetId="5606" refreshError="1"/>
      <sheetData sheetId="5607" refreshError="1"/>
      <sheetData sheetId="5608" refreshError="1"/>
      <sheetData sheetId="5609" refreshError="1"/>
      <sheetData sheetId="5610"/>
      <sheetData sheetId="5611" refreshError="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 refreshError="1"/>
      <sheetData sheetId="5625" refreshError="1"/>
      <sheetData sheetId="5626" refreshError="1"/>
      <sheetData sheetId="5627" refreshError="1"/>
      <sheetData sheetId="5628" refreshError="1"/>
      <sheetData sheetId="5629" refreshError="1"/>
      <sheetData sheetId="5630" refreshError="1"/>
      <sheetData sheetId="5631" refreshError="1"/>
      <sheetData sheetId="5632" refreshError="1"/>
      <sheetData sheetId="5633" refreshError="1"/>
      <sheetData sheetId="5634" refreshError="1"/>
      <sheetData sheetId="5635" refreshError="1"/>
      <sheetData sheetId="5636" refreshError="1"/>
      <sheetData sheetId="5637" refreshError="1"/>
      <sheetData sheetId="5638" refreshError="1"/>
      <sheetData sheetId="5639" refreshError="1"/>
      <sheetData sheetId="5640" refreshError="1"/>
      <sheetData sheetId="5641" refreshError="1"/>
      <sheetData sheetId="5642" refreshError="1"/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 refreshError="1"/>
      <sheetData sheetId="5649" refreshError="1"/>
      <sheetData sheetId="5650" refreshError="1"/>
      <sheetData sheetId="5651" refreshError="1"/>
      <sheetData sheetId="5652" refreshError="1"/>
      <sheetData sheetId="5653" refreshError="1"/>
      <sheetData sheetId="5654" refreshError="1"/>
      <sheetData sheetId="5655" refreshError="1"/>
      <sheetData sheetId="5656" refreshError="1"/>
      <sheetData sheetId="5657" refreshError="1"/>
      <sheetData sheetId="5658" refreshError="1"/>
      <sheetData sheetId="5659" refreshError="1"/>
      <sheetData sheetId="5660" refreshError="1"/>
      <sheetData sheetId="5661" refreshError="1"/>
      <sheetData sheetId="5662" refreshError="1"/>
      <sheetData sheetId="5663" refreshError="1"/>
      <sheetData sheetId="5664" refreshError="1"/>
      <sheetData sheetId="5665" refreshError="1"/>
      <sheetData sheetId="5666" refreshError="1"/>
      <sheetData sheetId="5667" refreshError="1"/>
      <sheetData sheetId="5668" refreshError="1"/>
      <sheetData sheetId="5669" refreshError="1"/>
      <sheetData sheetId="5670" refreshError="1"/>
      <sheetData sheetId="5671" refreshError="1"/>
      <sheetData sheetId="5672" refreshError="1"/>
      <sheetData sheetId="5673" refreshError="1"/>
      <sheetData sheetId="5674" refreshError="1"/>
      <sheetData sheetId="5675" refreshError="1"/>
      <sheetData sheetId="5676" refreshError="1"/>
      <sheetData sheetId="5677" refreshError="1"/>
      <sheetData sheetId="5678" refreshError="1"/>
      <sheetData sheetId="5679" refreshError="1"/>
      <sheetData sheetId="5680" refreshError="1"/>
      <sheetData sheetId="5681" refreshError="1"/>
      <sheetData sheetId="5682" refreshError="1"/>
      <sheetData sheetId="5683" refreshError="1"/>
      <sheetData sheetId="5684" refreshError="1"/>
      <sheetData sheetId="5685" refreshError="1"/>
      <sheetData sheetId="5686" refreshError="1"/>
      <sheetData sheetId="5687" refreshError="1"/>
      <sheetData sheetId="5688" refreshError="1"/>
      <sheetData sheetId="5689" refreshError="1"/>
      <sheetData sheetId="5690" refreshError="1"/>
      <sheetData sheetId="5691" refreshError="1"/>
      <sheetData sheetId="5692" refreshError="1"/>
      <sheetData sheetId="5693" refreshError="1"/>
      <sheetData sheetId="5694" refreshError="1"/>
      <sheetData sheetId="5695" refreshError="1"/>
      <sheetData sheetId="5696" refreshError="1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/>
      <sheetData sheetId="5789"/>
      <sheetData sheetId="5790"/>
      <sheetData sheetId="5791"/>
      <sheetData sheetId="5792"/>
      <sheetData sheetId="5793"/>
      <sheetData sheetId="5794"/>
      <sheetData sheetId="5795"/>
      <sheetData sheetId="5796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/>
      <sheetData sheetId="5808"/>
      <sheetData sheetId="5809"/>
      <sheetData sheetId="5810"/>
      <sheetData sheetId="5811"/>
      <sheetData sheetId="5812"/>
      <sheetData sheetId="5813"/>
      <sheetData sheetId="5814"/>
      <sheetData sheetId="5815"/>
      <sheetData sheetId="5816"/>
      <sheetData sheetId="5817"/>
      <sheetData sheetId="5818"/>
      <sheetData sheetId="5819"/>
      <sheetData sheetId="5820"/>
      <sheetData sheetId="5821"/>
      <sheetData sheetId="5822"/>
      <sheetData sheetId="5823"/>
      <sheetData sheetId="5824"/>
      <sheetData sheetId="5825"/>
      <sheetData sheetId="5826"/>
      <sheetData sheetId="5827"/>
      <sheetData sheetId="5828"/>
      <sheetData sheetId="5829"/>
      <sheetData sheetId="5830"/>
      <sheetData sheetId="5831"/>
      <sheetData sheetId="5832"/>
      <sheetData sheetId="5833"/>
      <sheetData sheetId="5834"/>
      <sheetData sheetId="5835"/>
      <sheetData sheetId="5836"/>
      <sheetData sheetId="5837"/>
      <sheetData sheetId="5838"/>
      <sheetData sheetId="5839"/>
      <sheetData sheetId="5840"/>
      <sheetData sheetId="5841"/>
      <sheetData sheetId="5842"/>
      <sheetData sheetId="5843"/>
      <sheetData sheetId="5844"/>
      <sheetData sheetId="5845"/>
      <sheetData sheetId="5846"/>
      <sheetData sheetId="5847"/>
      <sheetData sheetId="5848"/>
      <sheetData sheetId="5849"/>
      <sheetData sheetId="5850"/>
      <sheetData sheetId="5851"/>
      <sheetData sheetId="5852"/>
      <sheetData sheetId="5853"/>
      <sheetData sheetId="5854"/>
      <sheetData sheetId="5855"/>
      <sheetData sheetId="5856"/>
      <sheetData sheetId="5857"/>
      <sheetData sheetId="5858"/>
      <sheetData sheetId="5859"/>
      <sheetData sheetId="5860"/>
      <sheetData sheetId="5861"/>
      <sheetData sheetId="5862"/>
      <sheetData sheetId="5863"/>
      <sheetData sheetId="5864"/>
      <sheetData sheetId="5865"/>
      <sheetData sheetId="5866"/>
      <sheetData sheetId="5867" refreshError="1"/>
      <sheetData sheetId="5868" refreshError="1"/>
      <sheetData sheetId="5869" refreshError="1"/>
      <sheetData sheetId="5870" refreshError="1"/>
      <sheetData sheetId="587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/>
      <sheetData sheetId="5890"/>
      <sheetData sheetId="5891"/>
      <sheetData sheetId="5892"/>
      <sheetData sheetId="5893"/>
      <sheetData sheetId="5894"/>
      <sheetData sheetId="5895"/>
      <sheetData sheetId="5896"/>
      <sheetData sheetId="5897"/>
      <sheetData sheetId="5898"/>
      <sheetData sheetId="5899"/>
      <sheetData sheetId="5900"/>
      <sheetData sheetId="5901"/>
      <sheetData sheetId="5902"/>
      <sheetData sheetId="5903"/>
      <sheetData sheetId="5904"/>
      <sheetData sheetId="5905"/>
      <sheetData sheetId="5906"/>
      <sheetData sheetId="5907"/>
      <sheetData sheetId="5908"/>
      <sheetData sheetId="5909"/>
      <sheetData sheetId="5910"/>
      <sheetData sheetId="5911"/>
      <sheetData sheetId="5912"/>
      <sheetData sheetId="5913"/>
      <sheetData sheetId="5914"/>
      <sheetData sheetId="5915"/>
      <sheetData sheetId="5916"/>
      <sheetData sheetId="5917"/>
      <sheetData sheetId="5918"/>
      <sheetData sheetId="5919"/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 refreshError="1"/>
      <sheetData sheetId="6043" refreshError="1"/>
      <sheetData sheetId="6044" refreshError="1"/>
      <sheetData sheetId="6045" refreshError="1"/>
      <sheetData sheetId="6046" refreshError="1"/>
      <sheetData sheetId="6047" refreshError="1"/>
      <sheetData sheetId="6048" refreshError="1"/>
      <sheetData sheetId="6049" refreshError="1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 refreshError="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 refreshError="1"/>
      <sheetData sheetId="6248" refreshError="1"/>
      <sheetData sheetId="6249" refreshError="1"/>
      <sheetData sheetId="6250" refreshError="1"/>
      <sheetData sheetId="6251" refreshError="1"/>
      <sheetData sheetId="6252" refreshError="1"/>
      <sheetData sheetId="6253" refreshError="1"/>
      <sheetData sheetId="6254" refreshError="1"/>
      <sheetData sheetId="6255" refreshError="1"/>
      <sheetData sheetId="6256" refreshError="1"/>
      <sheetData sheetId="6257" refreshError="1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 refreshError="1"/>
      <sheetData sheetId="6278" refreshError="1"/>
      <sheetData sheetId="6279" refreshError="1"/>
      <sheetData sheetId="6280" refreshError="1"/>
      <sheetData sheetId="6281" refreshError="1"/>
      <sheetData sheetId="6282" refreshError="1"/>
      <sheetData sheetId="6283" refreshError="1"/>
      <sheetData sheetId="6284" refreshError="1"/>
      <sheetData sheetId="6285" refreshError="1"/>
      <sheetData sheetId="6286" refreshError="1"/>
      <sheetData sheetId="6287" refreshError="1"/>
      <sheetData sheetId="6288" refreshError="1"/>
      <sheetData sheetId="6289" refreshError="1"/>
      <sheetData sheetId="6290" refreshError="1"/>
      <sheetData sheetId="6291" refreshError="1"/>
      <sheetData sheetId="6292" refreshError="1"/>
      <sheetData sheetId="6293" refreshError="1"/>
      <sheetData sheetId="6294" refreshError="1"/>
      <sheetData sheetId="6295" refreshError="1"/>
      <sheetData sheetId="6296" refreshError="1"/>
      <sheetData sheetId="6297" refreshError="1"/>
      <sheetData sheetId="6298" refreshError="1"/>
      <sheetData sheetId="6299" refreshError="1"/>
      <sheetData sheetId="6300" refreshError="1"/>
      <sheetData sheetId="6301" refreshError="1"/>
      <sheetData sheetId="6302" refreshError="1"/>
      <sheetData sheetId="6303" refreshError="1"/>
      <sheetData sheetId="6304" refreshError="1"/>
      <sheetData sheetId="6305" refreshError="1"/>
      <sheetData sheetId="6306" refreshError="1"/>
      <sheetData sheetId="6307" refreshError="1"/>
      <sheetData sheetId="6308" refreshError="1"/>
      <sheetData sheetId="6309" refreshError="1"/>
      <sheetData sheetId="6310" refreshError="1"/>
      <sheetData sheetId="6311" refreshError="1"/>
      <sheetData sheetId="6312" refreshError="1"/>
      <sheetData sheetId="6313" refreshError="1"/>
      <sheetData sheetId="6314" refreshError="1"/>
      <sheetData sheetId="6315" refreshError="1"/>
      <sheetData sheetId="6316" refreshError="1"/>
      <sheetData sheetId="6317" refreshError="1"/>
      <sheetData sheetId="6318" refreshError="1"/>
      <sheetData sheetId="6319" refreshError="1"/>
      <sheetData sheetId="6320" refreshError="1"/>
      <sheetData sheetId="6321" refreshError="1"/>
      <sheetData sheetId="6322" refreshError="1"/>
      <sheetData sheetId="6323" refreshError="1"/>
      <sheetData sheetId="6324" refreshError="1"/>
      <sheetData sheetId="6325" refreshError="1"/>
      <sheetData sheetId="6326" refreshError="1"/>
      <sheetData sheetId="6327" refreshError="1"/>
      <sheetData sheetId="6328" refreshError="1"/>
      <sheetData sheetId="6329" refreshError="1"/>
      <sheetData sheetId="6330" refreshError="1"/>
      <sheetData sheetId="6331" refreshError="1"/>
      <sheetData sheetId="6332" refreshError="1"/>
      <sheetData sheetId="6333" refreshError="1"/>
      <sheetData sheetId="6334" refreshError="1"/>
      <sheetData sheetId="6335" refreshError="1"/>
      <sheetData sheetId="6336" refreshError="1"/>
      <sheetData sheetId="6337" refreshError="1"/>
      <sheetData sheetId="6338" refreshError="1"/>
      <sheetData sheetId="6339" refreshError="1"/>
      <sheetData sheetId="6340" refreshError="1"/>
      <sheetData sheetId="6341" refreshError="1"/>
      <sheetData sheetId="6342" refreshError="1"/>
      <sheetData sheetId="6343" refreshError="1"/>
      <sheetData sheetId="6344" refreshError="1"/>
      <sheetData sheetId="6345" refreshError="1"/>
      <sheetData sheetId="6346" refreshError="1"/>
      <sheetData sheetId="6347" refreshError="1"/>
      <sheetData sheetId="6348" refreshError="1"/>
      <sheetData sheetId="6349" refreshError="1"/>
      <sheetData sheetId="6350" refreshError="1"/>
      <sheetData sheetId="6351" refreshError="1"/>
      <sheetData sheetId="6352" refreshError="1"/>
      <sheetData sheetId="6353" refreshError="1"/>
      <sheetData sheetId="6354" refreshError="1"/>
      <sheetData sheetId="6355" refreshError="1"/>
      <sheetData sheetId="6356" refreshError="1"/>
      <sheetData sheetId="6357" refreshError="1"/>
      <sheetData sheetId="6358" refreshError="1"/>
      <sheetData sheetId="6359" refreshError="1"/>
      <sheetData sheetId="6360" refreshError="1"/>
      <sheetData sheetId="6361" refreshError="1"/>
      <sheetData sheetId="6362" refreshError="1"/>
      <sheetData sheetId="6363" refreshError="1"/>
      <sheetData sheetId="6364" refreshError="1"/>
      <sheetData sheetId="6365" refreshError="1"/>
      <sheetData sheetId="6366" refreshError="1"/>
      <sheetData sheetId="6367" refreshError="1"/>
      <sheetData sheetId="6368" refreshError="1"/>
      <sheetData sheetId="6369" refreshError="1"/>
      <sheetData sheetId="6370" refreshError="1"/>
      <sheetData sheetId="6371" refreshError="1"/>
      <sheetData sheetId="6372" refreshError="1"/>
      <sheetData sheetId="6373" refreshError="1"/>
      <sheetData sheetId="6374" refreshError="1"/>
      <sheetData sheetId="6375" refreshError="1"/>
      <sheetData sheetId="6376" refreshError="1"/>
      <sheetData sheetId="6377" refreshError="1"/>
      <sheetData sheetId="6378" refreshError="1"/>
      <sheetData sheetId="6379" refreshError="1"/>
      <sheetData sheetId="6380" refreshError="1"/>
      <sheetData sheetId="6381" refreshError="1"/>
      <sheetData sheetId="6382" refreshError="1"/>
      <sheetData sheetId="6383" refreshError="1"/>
      <sheetData sheetId="6384" refreshError="1"/>
      <sheetData sheetId="6385" refreshError="1"/>
      <sheetData sheetId="6386" refreshError="1"/>
      <sheetData sheetId="6387" refreshError="1"/>
      <sheetData sheetId="6388" refreshError="1"/>
      <sheetData sheetId="6389" refreshError="1"/>
      <sheetData sheetId="6390" refreshError="1"/>
      <sheetData sheetId="6391" refreshError="1"/>
      <sheetData sheetId="6392" refreshError="1"/>
      <sheetData sheetId="6393" refreshError="1"/>
      <sheetData sheetId="6394" refreshError="1"/>
      <sheetData sheetId="6395" refreshError="1"/>
      <sheetData sheetId="6396" refreshError="1"/>
      <sheetData sheetId="6397" refreshError="1"/>
      <sheetData sheetId="6398" refreshError="1"/>
      <sheetData sheetId="6399" refreshError="1"/>
      <sheetData sheetId="6400" refreshError="1"/>
      <sheetData sheetId="6401" refreshError="1"/>
      <sheetData sheetId="6402" refreshError="1"/>
      <sheetData sheetId="6403" refreshError="1"/>
      <sheetData sheetId="6404" refreshError="1"/>
      <sheetData sheetId="6405" refreshError="1"/>
      <sheetData sheetId="6406" refreshError="1"/>
      <sheetData sheetId="6407" refreshError="1"/>
      <sheetData sheetId="6408" refreshError="1"/>
      <sheetData sheetId="6409" refreshError="1"/>
      <sheetData sheetId="6410" refreshError="1"/>
      <sheetData sheetId="6411" refreshError="1"/>
      <sheetData sheetId="6412" refreshError="1"/>
      <sheetData sheetId="6413" refreshError="1"/>
      <sheetData sheetId="6414" refreshError="1"/>
      <sheetData sheetId="6415" refreshError="1"/>
      <sheetData sheetId="6416" refreshError="1"/>
      <sheetData sheetId="6417" refreshError="1"/>
      <sheetData sheetId="6418" refreshError="1"/>
      <sheetData sheetId="6419" refreshError="1"/>
      <sheetData sheetId="6420" refreshError="1"/>
      <sheetData sheetId="6421" refreshError="1"/>
      <sheetData sheetId="6422" refreshError="1"/>
      <sheetData sheetId="6423" refreshError="1"/>
      <sheetData sheetId="6424" refreshError="1"/>
      <sheetData sheetId="6425" refreshError="1"/>
      <sheetData sheetId="6426" refreshError="1"/>
      <sheetData sheetId="6427" refreshError="1"/>
      <sheetData sheetId="6428" refreshError="1"/>
      <sheetData sheetId="6429" refreshError="1"/>
      <sheetData sheetId="6430" refreshError="1"/>
      <sheetData sheetId="6431" refreshError="1"/>
      <sheetData sheetId="6432" refreshError="1"/>
      <sheetData sheetId="6433" refreshError="1"/>
      <sheetData sheetId="6434" refreshError="1"/>
      <sheetData sheetId="6435" refreshError="1"/>
      <sheetData sheetId="6436" refreshError="1"/>
      <sheetData sheetId="6437" refreshError="1"/>
      <sheetData sheetId="6438" refreshError="1"/>
      <sheetData sheetId="6439" refreshError="1"/>
      <sheetData sheetId="6440" refreshError="1"/>
      <sheetData sheetId="6441" refreshError="1"/>
      <sheetData sheetId="6442" refreshError="1"/>
      <sheetData sheetId="6443" refreshError="1"/>
      <sheetData sheetId="6444" refreshError="1"/>
      <sheetData sheetId="6445" refreshError="1"/>
      <sheetData sheetId="6446" refreshError="1"/>
      <sheetData sheetId="6447" refreshError="1"/>
      <sheetData sheetId="6448" refreshError="1"/>
      <sheetData sheetId="6449" refreshError="1"/>
      <sheetData sheetId="6450" refreshError="1"/>
      <sheetData sheetId="6451" refreshError="1"/>
      <sheetData sheetId="6452" refreshError="1"/>
      <sheetData sheetId="6453" refreshError="1"/>
      <sheetData sheetId="6454" refreshError="1"/>
      <sheetData sheetId="6455" refreshError="1"/>
      <sheetData sheetId="6456" refreshError="1"/>
      <sheetData sheetId="6457" refreshError="1"/>
      <sheetData sheetId="6458" refreshError="1"/>
      <sheetData sheetId="6459" refreshError="1"/>
      <sheetData sheetId="6460" refreshError="1"/>
      <sheetData sheetId="6461" refreshError="1"/>
      <sheetData sheetId="6462" refreshError="1"/>
      <sheetData sheetId="6463" refreshError="1"/>
      <sheetData sheetId="6464" refreshError="1"/>
      <sheetData sheetId="6465" refreshError="1"/>
      <sheetData sheetId="6466" refreshError="1"/>
      <sheetData sheetId="6467" refreshError="1"/>
      <sheetData sheetId="6468" refreshError="1"/>
      <sheetData sheetId="6469" refreshError="1"/>
      <sheetData sheetId="6470" refreshError="1"/>
      <sheetData sheetId="6471" refreshError="1"/>
      <sheetData sheetId="6472" refreshError="1"/>
      <sheetData sheetId="6473" refreshError="1"/>
      <sheetData sheetId="6474" refreshError="1"/>
      <sheetData sheetId="6475" refreshError="1"/>
      <sheetData sheetId="6476" refreshError="1"/>
      <sheetData sheetId="6477" refreshError="1"/>
      <sheetData sheetId="6478" refreshError="1"/>
      <sheetData sheetId="6479" refreshError="1"/>
      <sheetData sheetId="6480" refreshError="1"/>
      <sheetData sheetId="6481" refreshError="1"/>
      <sheetData sheetId="6482" refreshError="1"/>
      <sheetData sheetId="6483" refreshError="1"/>
      <sheetData sheetId="6484" refreshError="1"/>
      <sheetData sheetId="6485" refreshError="1"/>
      <sheetData sheetId="6486" refreshError="1"/>
      <sheetData sheetId="6487" refreshError="1"/>
      <sheetData sheetId="6488" refreshError="1"/>
      <sheetData sheetId="6489" refreshError="1"/>
      <sheetData sheetId="6490" refreshError="1"/>
      <sheetData sheetId="6491" refreshError="1"/>
      <sheetData sheetId="6492" refreshError="1"/>
      <sheetData sheetId="6493" refreshError="1"/>
      <sheetData sheetId="6494" refreshError="1"/>
      <sheetData sheetId="6495" refreshError="1"/>
      <sheetData sheetId="6496" refreshError="1"/>
      <sheetData sheetId="6497" refreshError="1"/>
      <sheetData sheetId="6498" refreshError="1"/>
      <sheetData sheetId="6499" refreshError="1"/>
      <sheetData sheetId="6500" refreshError="1"/>
      <sheetData sheetId="6501" refreshError="1"/>
      <sheetData sheetId="6502" refreshError="1"/>
      <sheetData sheetId="6503" refreshError="1"/>
      <sheetData sheetId="6504" refreshError="1"/>
      <sheetData sheetId="6505" refreshError="1"/>
      <sheetData sheetId="6506" refreshError="1"/>
      <sheetData sheetId="6507" refreshError="1"/>
      <sheetData sheetId="6508" refreshError="1"/>
      <sheetData sheetId="6509" refreshError="1"/>
      <sheetData sheetId="6510" refreshError="1"/>
      <sheetData sheetId="6511" refreshError="1"/>
      <sheetData sheetId="6512" refreshError="1"/>
      <sheetData sheetId="6513" refreshError="1"/>
      <sheetData sheetId="6514" refreshError="1"/>
      <sheetData sheetId="6515" refreshError="1"/>
      <sheetData sheetId="6516" refreshError="1"/>
      <sheetData sheetId="6517" refreshError="1"/>
      <sheetData sheetId="6518" refreshError="1"/>
      <sheetData sheetId="6519" refreshError="1"/>
      <sheetData sheetId="6520" refreshError="1"/>
      <sheetData sheetId="6521" refreshError="1"/>
      <sheetData sheetId="6522" refreshError="1"/>
      <sheetData sheetId="6523" refreshError="1"/>
      <sheetData sheetId="6524" refreshError="1"/>
      <sheetData sheetId="6525" refreshError="1"/>
      <sheetData sheetId="6526" refreshError="1"/>
      <sheetData sheetId="6527" refreshError="1"/>
      <sheetData sheetId="6528" refreshError="1"/>
      <sheetData sheetId="6529" refreshError="1"/>
      <sheetData sheetId="6530" refreshError="1"/>
      <sheetData sheetId="6531" refreshError="1"/>
      <sheetData sheetId="6532" refreshError="1"/>
      <sheetData sheetId="6533" refreshError="1"/>
      <sheetData sheetId="6534" refreshError="1"/>
      <sheetData sheetId="6535" refreshError="1"/>
      <sheetData sheetId="6536" refreshError="1"/>
      <sheetData sheetId="6537" refreshError="1"/>
      <sheetData sheetId="6538" refreshError="1"/>
      <sheetData sheetId="6539" refreshError="1"/>
      <sheetData sheetId="6540" refreshError="1"/>
      <sheetData sheetId="6541" refreshError="1"/>
      <sheetData sheetId="6542" refreshError="1"/>
      <sheetData sheetId="6543" refreshError="1"/>
      <sheetData sheetId="6544" refreshError="1"/>
      <sheetData sheetId="6545" refreshError="1"/>
      <sheetData sheetId="6546" refreshError="1"/>
      <sheetData sheetId="6547" refreshError="1"/>
      <sheetData sheetId="6548" refreshError="1"/>
      <sheetData sheetId="6549" refreshError="1"/>
      <sheetData sheetId="6550" refreshError="1"/>
      <sheetData sheetId="6551" refreshError="1"/>
      <sheetData sheetId="6552" refreshError="1"/>
      <sheetData sheetId="6553" refreshError="1"/>
      <sheetData sheetId="6554" refreshError="1"/>
      <sheetData sheetId="6555" refreshError="1"/>
      <sheetData sheetId="6556" refreshError="1"/>
      <sheetData sheetId="6557" refreshError="1"/>
      <sheetData sheetId="6558" refreshError="1"/>
      <sheetData sheetId="6559" refreshError="1"/>
      <sheetData sheetId="6560" refreshError="1"/>
      <sheetData sheetId="6561" refreshError="1"/>
      <sheetData sheetId="6562" refreshError="1"/>
      <sheetData sheetId="6563" refreshError="1"/>
      <sheetData sheetId="6564" refreshError="1"/>
      <sheetData sheetId="6565" refreshError="1"/>
      <sheetData sheetId="6566" refreshError="1"/>
      <sheetData sheetId="6567" refreshError="1"/>
      <sheetData sheetId="6568" refreshError="1"/>
      <sheetData sheetId="6569" refreshError="1"/>
      <sheetData sheetId="6570" refreshError="1"/>
      <sheetData sheetId="6571" refreshError="1"/>
      <sheetData sheetId="6572" refreshError="1"/>
      <sheetData sheetId="6573" refreshError="1"/>
      <sheetData sheetId="6574" refreshError="1"/>
      <sheetData sheetId="6575" refreshError="1"/>
      <sheetData sheetId="6576" refreshError="1"/>
      <sheetData sheetId="6577" refreshError="1"/>
      <sheetData sheetId="6578" refreshError="1"/>
      <sheetData sheetId="6579" refreshError="1"/>
      <sheetData sheetId="6580" refreshError="1"/>
      <sheetData sheetId="6581" refreshError="1"/>
      <sheetData sheetId="6582" refreshError="1"/>
      <sheetData sheetId="6583" refreshError="1"/>
      <sheetData sheetId="6584" refreshError="1"/>
      <sheetData sheetId="6585" refreshError="1"/>
      <sheetData sheetId="6586" refreshError="1"/>
      <sheetData sheetId="6587" refreshError="1"/>
      <sheetData sheetId="6588" refreshError="1"/>
      <sheetData sheetId="6589" refreshError="1"/>
      <sheetData sheetId="6590" refreshError="1"/>
      <sheetData sheetId="6591" refreshError="1"/>
      <sheetData sheetId="6592" refreshError="1"/>
      <sheetData sheetId="6593" refreshError="1"/>
      <sheetData sheetId="6594" refreshError="1"/>
      <sheetData sheetId="6595" refreshError="1"/>
      <sheetData sheetId="6596" refreshError="1"/>
      <sheetData sheetId="6597" refreshError="1"/>
      <sheetData sheetId="6598" refreshError="1"/>
      <sheetData sheetId="6599" refreshError="1"/>
      <sheetData sheetId="6600" refreshError="1"/>
      <sheetData sheetId="6601" refreshError="1"/>
      <sheetData sheetId="6602" refreshError="1"/>
      <sheetData sheetId="6603" refreshError="1"/>
      <sheetData sheetId="6604" refreshError="1"/>
      <sheetData sheetId="6605" refreshError="1"/>
      <sheetData sheetId="6606" refreshError="1"/>
      <sheetData sheetId="6607" refreshError="1"/>
      <sheetData sheetId="6608" refreshError="1"/>
      <sheetData sheetId="6609" refreshError="1"/>
      <sheetData sheetId="6610" refreshError="1"/>
      <sheetData sheetId="6611" refreshError="1"/>
      <sheetData sheetId="6612"/>
      <sheetData sheetId="6613" refreshError="1"/>
      <sheetData sheetId="6614" refreshError="1"/>
      <sheetData sheetId="6615" refreshError="1"/>
      <sheetData sheetId="6616" refreshError="1"/>
      <sheetData sheetId="6617" refreshError="1"/>
      <sheetData sheetId="6618" refreshError="1"/>
      <sheetData sheetId="6619" refreshError="1"/>
      <sheetData sheetId="6620" refreshError="1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 refreshError="1"/>
      <sheetData sheetId="6640" refreshError="1"/>
      <sheetData sheetId="6641" refreshError="1"/>
      <sheetData sheetId="6642" refreshError="1"/>
      <sheetData sheetId="6643" refreshError="1"/>
      <sheetData sheetId="6644" refreshError="1"/>
      <sheetData sheetId="6645" refreshError="1"/>
      <sheetData sheetId="6646" refreshError="1"/>
      <sheetData sheetId="6647" refreshError="1"/>
      <sheetData sheetId="6648" refreshError="1"/>
      <sheetData sheetId="6649" refreshError="1"/>
      <sheetData sheetId="6650" refreshError="1"/>
      <sheetData sheetId="6651" refreshError="1"/>
      <sheetData sheetId="6652" refreshError="1"/>
      <sheetData sheetId="6653" refreshError="1"/>
      <sheetData sheetId="6654" refreshError="1"/>
      <sheetData sheetId="6655" refreshError="1"/>
      <sheetData sheetId="6656" refreshError="1"/>
      <sheetData sheetId="6657" refreshError="1"/>
      <sheetData sheetId="6658" refreshError="1"/>
      <sheetData sheetId="6659" refreshError="1"/>
      <sheetData sheetId="6660" refreshError="1"/>
      <sheetData sheetId="6661" refreshError="1"/>
      <sheetData sheetId="6662" refreshError="1"/>
      <sheetData sheetId="6663" refreshError="1"/>
      <sheetData sheetId="6664" refreshError="1"/>
      <sheetData sheetId="6665" refreshError="1"/>
      <sheetData sheetId="6666" refreshError="1"/>
      <sheetData sheetId="6667" refreshError="1"/>
      <sheetData sheetId="6668" refreshError="1"/>
      <sheetData sheetId="6669" refreshError="1"/>
      <sheetData sheetId="6670" refreshError="1"/>
      <sheetData sheetId="6671" refreshError="1"/>
      <sheetData sheetId="6672" refreshError="1"/>
      <sheetData sheetId="6673" refreshError="1"/>
      <sheetData sheetId="6674" refreshError="1"/>
      <sheetData sheetId="6675" refreshError="1"/>
      <sheetData sheetId="6676" refreshError="1"/>
      <sheetData sheetId="6677" refreshError="1"/>
      <sheetData sheetId="6678" refreshError="1"/>
      <sheetData sheetId="6679" refreshError="1"/>
      <sheetData sheetId="6680" refreshError="1"/>
      <sheetData sheetId="6681" refreshError="1"/>
      <sheetData sheetId="6682" refreshError="1"/>
      <sheetData sheetId="6683" refreshError="1"/>
      <sheetData sheetId="6684" refreshError="1"/>
      <sheetData sheetId="6685" refreshError="1"/>
      <sheetData sheetId="6686" refreshError="1"/>
      <sheetData sheetId="6687" refreshError="1"/>
      <sheetData sheetId="6688" refreshError="1"/>
      <sheetData sheetId="6689" refreshError="1"/>
      <sheetData sheetId="6690" refreshError="1"/>
      <sheetData sheetId="6691" refreshError="1"/>
      <sheetData sheetId="6692" refreshError="1"/>
      <sheetData sheetId="6693" refreshError="1"/>
      <sheetData sheetId="6694" refreshError="1"/>
      <sheetData sheetId="6695" refreshError="1"/>
      <sheetData sheetId="6696" refreshError="1"/>
      <sheetData sheetId="6697" refreshError="1"/>
      <sheetData sheetId="6698" refreshError="1"/>
      <sheetData sheetId="6699" refreshError="1"/>
      <sheetData sheetId="6700" refreshError="1"/>
      <sheetData sheetId="6701" refreshError="1"/>
      <sheetData sheetId="6702" refreshError="1"/>
      <sheetData sheetId="6703" refreshError="1"/>
      <sheetData sheetId="6704" refreshError="1"/>
      <sheetData sheetId="6705" refreshError="1"/>
      <sheetData sheetId="6706" refreshError="1"/>
      <sheetData sheetId="6707" refreshError="1"/>
      <sheetData sheetId="6708" refreshError="1"/>
      <sheetData sheetId="6709" refreshError="1"/>
      <sheetData sheetId="6710" refreshError="1"/>
      <sheetData sheetId="6711" refreshError="1"/>
      <sheetData sheetId="6712" refreshError="1"/>
      <sheetData sheetId="6713" refreshError="1"/>
      <sheetData sheetId="6714" refreshError="1"/>
      <sheetData sheetId="6715" refreshError="1"/>
      <sheetData sheetId="6716" refreshError="1"/>
      <sheetData sheetId="6717" refreshError="1"/>
      <sheetData sheetId="6718" refreshError="1"/>
      <sheetData sheetId="6719" refreshError="1"/>
      <sheetData sheetId="6720" refreshError="1"/>
      <sheetData sheetId="6721" refreshError="1"/>
      <sheetData sheetId="6722" refreshError="1"/>
      <sheetData sheetId="6723" refreshError="1"/>
      <sheetData sheetId="6724" refreshError="1"/>
      <sheetData sheetId="6725" refreshError="1"/>
      <sheetData sheetId="6726" refreshError="1"/>
      <sheetData sheetId="6727" refreshError="1"/>
      <sheetData sheetId="6728" refreshError="1"/>
      <sheetData sheetId="6729" refreshError="1"/>
      <sheetData sheetId="6730" refreshError="1"/>
      <sheetData sheetId="6731" refreshError="1"/>
      <sheetData sheetId="6732" refreshError="1"/>
      <sheetData sheetId="6733" refreshError="1"/>
      <sheetData sheetId="6734" refreshError="1"/>
      <sheetData sheetId="6735" refreshError="1"/>
      <sheetData sheetId="6736" refreshError="1"/>
      <sheetData sheetId="6737" refreshError="1"/>
      <sheetData sheetId="6738" refreshError="1"/>
      <sheetData sheetId="6739" refreshError="1"/>
      <sheetData sheetId="6740" refreshError="1"/>
      <sheetData sheetId="6741" refreshError="1"/>
      <sheetData sheetId="6742" refreshError="1"/>
      <sheetData sheetId="6743" refreshError="1"/>
      <sheetData sheetId="6744" refreshError="1"/>
      <sheetData sheetId="6745" refreshError="1"/>
      <sheetData sheetId="6746" refreshError="1"/>
      <sheetData sheetId="6747" refreshError="1"/>
      <sheetData sheetId="6748" refreshError="1"/>
      <sheetData sheetId="6749" refreshError="1"/>
      <sheetData sheetId="6750" refreshError="1"/>
      <sheetData sheetId="6751" refreshError="1"/>
      <sheetData sheetId="6752" refreshError="1"/>
      <sheetData sheetId="6753" refreshError="1"/>
      <sheetData sheetId="6754" refreshError="1"/>
      <sheetData sheetId="6755" refreshError="1"/>
      <sheetData sheetId="6756" refreshError="1"/>
      <sheetData sheetId="6757" refreshError="1"/>
      <sheetData sheetId="6758" refreshError="1"/>
      <sheetData sheetId="6759" refreshError="1"/>
      <sheetData sheetId="6760" refreshError="1"/>
      <sheetData sheetId="6761" refreshError="1"/>
      <sheetData sheetId="6762" refreshError="1"/>
      <sheetData sheetId="6763" refreshError="1"/>
      <sheetData sheetId="6764" refreshError="1"/>
      <sheetData sheetId="6765" refreshError="1"/>
      <sheetData sheetId="6766" refreshError="1"/>
      <sheetData sheetId="6767" refreshError="1"/>
      <sheetData sheetId="6768" refreshError="1"/>
      <sheetData sheetId="6769" refreshError="1"/>
      <sheetData sheetId="6770" refreshError="1"/>
      <sheetData sheetId="6771" refreshError="1"/>
      <sheetData sheetId="6772" refreshError="1"/>
      <sheetData sheetId="6773" refreshError="1"/>
      <sheetData sheetId="6774" refreshError="1"/>
      <sheetData sheetId="6775" refreshError="1"/>
      <sheetData sheetId="6776" refreshError="1"/>
      <sheetData sheetId="6777" refreshError="1"/>
      <sheetData sheetId="6778" refreshError="1"/>
      <sheetData sheetId="6779" refreshError="1"/>
      <sheetData sheetId="6780" refreshError="1"/>
      <sheetData sheetId="6781" refreshError="1"/>
      <sheetData sheetId="6782" refreshError="1"/>
      <sheetData sheetId="6783" refreshError="1"/>
      <sheetData sheetId="6784" refreshError="1"/>
      <sheetData sheetId="6785" refreshError="1"/>
      <sheetData sheetId="6786" refreshError="1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 refreshError="1"/>
      <sheetData sheetId="6819" refreshError="1"/>
      <sheetData sheetId="6820" refreshError="1"/>
      <sheetData sheetId="6821" refreshError="1"/>
      <sheetData sheetId="6822" refreshError="1"/>
      <sheetData sheetId="6823" refreshError="1"/>
      <sheetData sheetId="6824" refreshError="1"/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 refreshError="1"/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 refreshError="1"/>
      <sheetData sheetId="6929" refreshError="1"/>
      <sheetData sheetId="6930" refreshError="1"/>
      <sheetData sheetId="6931" refreshError="1"/>
      <sheetData sheetId="6932" refreshError="1"/>
      <sheetData sheetId="6933" refreshError="1"/>
      <sheetData sheetId="6934" refreshError="1"/>
      <sheetData sheetId="6935" refreshError="1"/>
      <sheetData sheetId="6936" refreshError="1"/>
      <sheetData sheetId="6937" refreshError="1"/>
      <sheetData sheetId="6938" refreshError="1"/>
      <sheetData sheetId="6939" refreshError="1"/>
      <sheetData sheetId="6940" refreshError="1"/>
      <sheetData sheetId="6941" refreshError="1"/>
      <sheetData sheetId="6942" refreshError="1"/>
      <sheetData sheetId="6943" refreshError="1"/>
      <sheetData sheetId="6944" refreshError="1"/>
      <sheetData sheetId="6945" refreshError="1"/>
      <sheetData sheetId="6946" refreshError="1"/>
      <sheetData sheetId="6947" refreshError="1"/>
      <sheetData sheetId="6948" refreshError="1"/>
      <sheetData sheetId="6949" refreshError="1"/>
      <sheetData sheetId="6950" refreshError="1"/>
      <sheetData sheetId="6951" refreshError="1"/>
      <sheetData sheetId="6952" refreshError="1"/>
      <sheetData sheetId="6953" refreshError="1"/>
      <sheetData sheetId="6954" refreshError="1"/>
      <sheetData sheetId="6955" refreshError="1"/>
      <sheetData sheetId="6956" refreshError="1"/>
      <sheetData sheetId="6957" refreshError="1"/>
      <sheetData sheetId="6958" refreshError="1"/>
      <sheetData sheetId="6959" refreshError="1"/>
      <sheetData sheetId="6960" refreshError="1"/>
      <sheetData sheetId="6961" refreshError="1"/>
      <sheetData sheetId="6962" refreshError="1"/>
      <sheetData sheetId="6963" refreshError="1"/>
      <sheetData sheetId="6964" refreshError="1"/>
      <sheetData sheetId="6965" refreshError="1"/>
      <sheetData sheetId="6966" refreshError="1"/>
      <sheetData sheetId="6967" refreshError="1"/>
      <sheetData sheetId="6968" refreshError="1"/>
      <sheetData sheetId="6969" refreshError="1"/>
      <sheetData sheetId="6970" refreshError="1"/>
      <sheetData sheetId="6971" refreshError="1"/>
      <sheetData sheetId="6972" refreshError="1"/>
      <sheetData sheetId="6973" refreshError="1"/>
      <sheetData sheetId="6974" refreshError="1"/>
      <sheetData sheetId="6975" refreshError="1"/>
      <sheetData sheetId="6976" refreshError="1"/>
      <sheetData sheetId="6977" refreshError="1"/>
      <sheetData sheetId="6978" refreshError="1"/>
      <sheetData sheetId="6979" refreshError="1"/>
      <sheetData sheetId="6980" refreshError="1"/>
      <sheetData sheetId="6981" refreshError="1"/>
      <sheetData sheetId="6982" refreshError="1"/>
      <sheetData sheetId="6983" refreshError="1"/>
      <sheetData sheetId="6984" refreshError="1"/>
      <sheetData sheetId="6985" refreshError="1"/>
      <sheetData sheetId="6986" refreshError="1"/>
      <sheetData sheetId="6987" refreshError="1"/>
      <sheetData sheetId="6988" refreshError="1"/>
      <sheetData sheetId="6989" refreshError="1"/>
      <sheetData sheetId="6990" refreshError="1"/>
      <sheetData sheetId="6991" refreshError="1"/>
      <sheetData sheetId="6992" refreshError="1"/>
      <sheetData sheetId="6993" refreshError="1"/>
      <sheetData sheetId="6994" refreshError="1"/>
      <sheetData sheetId="6995" refreshError="1"/>
      <sheetData sheetId="6996" refreshError="1"/>
      <sheetData sheetId="6997" refreshError="1"/>
      <sheetData sheetId="6998" refreshError="1"/>
      <sheetData sheetId="6999" refreshError="1"/>
      <sheetData sheetId="7000" refreshError="1"/>
      <sheetData sheetId="7001" refreshError="1"/>
      <sheetData sheetId="7002" refreshError="1"/>
      <sheetData sheetId="7003" refreshError="1"/>
      <sheetData sheetId="7004" refreshError="1"/>
      <sheetData sheetId="7005" refreshError="1"/>
      <sheetData sheetId="7006" refreshError="1"/>
      <sheetData sheetId="7007" refreshError="1"/>
      <sheetData sheetId="7008" refreshError="1"/>
      <sheetData sheetId="7009" refreshError="1"/>
      <sheetData sheetId="7010" refreshError="1"/>
      <sheetData sheetId="7011" refreshError="1"/>
      <sheetData sheetId="7012" refreshError="1"/>
      <sheetData sheetId="7013" refreshError="1"/>
      <sheetData sheetId="7014" refreshError="1"/>
      <sheetData sheetId="7015" refreshError="1"/>
      <sheetData sheetId="7016" refreshError="1"/>
      <sheetData sheetId="7017" refreshError="1"/>
      <sheetData sheetId="7018" refreshError="1"/>
      <sheetData sheetId="7019" refreshError="1"/>
      <sheetData sheetId="7020" refreshError="1"/>
      <sheetData sheetId="7021" refreshError="1"/>
      <sheetData sheetId="7022" refreshError="1"/>
      <sheetData sheetId="7023" refreshError="1"/>
      <sheetData sheetId="7024" refreshError="1"/>
      <sheetData sheetId="7025" refreshError="1"/>
      <sheetData sheetId="7026" refreshError="1"/>
      <sheetData sheetId="7027" refreshError="1"/>
      <sheetData sheetId="7028" refreshError="1"/>
      <sheetData sheetId="7029" refreshError="1"/>
      <sheetData sheetId="7030" refreshError="1"/>
      <sheetData sheetId="7031" refreshError="1"/>
      <sheetData sheetId="7032" refreshError="1"/>
      <sheetData sheetId="7033" refreshError="1"/>
      <sheetData sheetId="7034" refreshError="1"/>
      <sheetData sheetId="7035" refreshError="1"/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 refreshError="1"/>
      <sheetData sheetId="7047" refreshError="1"/>
      <sheetData sheetId="7048" refreshError="1"/>
      <sheetData sheetId="7049" refreshError="1"/>
      <sheetData sheetId="7050" refreshError="1"/>
      <sheetData sheetId="7051" refreshError="1"/>
      <sheetData sheetId="7052" refreshError="1"/>
      <sheetData sheetId="7053" refreshError="1"/>
      <sheetData sheetId="7054" refreshError="1"/>
      <sheetData sheetId="7055" refreshError="1"/>
      <sheetData sheetId="7056" refreshError="1"/>
      <sheetData sheetId="7057" refreshError="1"/>
      <sheetData sheetId="7058" refreshError="1"/>
      <sheetData sheetId="7059" refreshError="1"/>
      <sheetData sheetId="7060" refreshError="1"/>
      <sheetData sheetId="7061" refreshError="1"/>
      <sheetData sheetId="7062" refreshError="1"/>
      <sheetData sheetId="7063" refreshError="1"/>
      <sheetData sheetId="7064" refreshError="1"/>
      <sheetData sheetId="7065" refreshError="1"/>
      <sheetData sheetId="7066" refreshError="1"/>
      <sheetData sheetId="7067" refreshError="1"/>
      <sheetData sheetId="7068" refreshError="1"/>
      <sheetData sheetId="7069" refreshError="1"/>
      <sheetData sheetId="7070" refreshError="1"/>
      <sheetData sheetId="7071" refreshError="1"/>
      <sheetData sheetId="7072" refreshError="1"/>
      <sheetData sheetId="7073" refreshError="1"/>
      <sheetData sheetId="7074" refreshError="1"/>
      <sheetData sheetId="7075" refreshError="1"/>
      <sheetData sheetId="7076" refreshError="1"/>
      <sheetData sheetId="7077" refreshError="1"/>
      <sheetData sheetId="7078" refreshError="1"/>
      <sheetData sheetId="7079" refreshError="1"/>
      <sheetData sheetId="7080" refreshError="1"/>
      <sheetData sheetId="7081" refreshError="1"/>
      <sheetData sheetId="7082" refreshError="1"/>
      <sheetData sheetId="7083" refreshError="1"/>
      <sheetData sheetId="7084" refreshError="1"/>
      <sheetData sheetId="7085" refreshError="1"/>
      <sheetData sheetId="7086" refreshError="1"/>
      <sheetData sheetId="7087" refreshError="1"/>
      <sheetData sheetId="7088" refreshError="1"/>
      <sheetData sheetId="7089" refreshError="1"/>
      <sheetData sheetId="7090" refreshError="1"/>
      <sheetData sheetId="7091" refreshError="1"/>
      <sheetData sheetId="7092" refreshError="1"/>
      <sheetData sheetId="7093" refreshError="1"/>
      <sheetData sheetId="7094" refreshError="1"/>
      <sheetData sheetId="7095" refreshError="1"/>
      <sheetData sheetId="7096" refreshError="1"/>
      <sheetData sheetId="7097" refreshError="1"/>
      <sheetData sheetId="7098" refreshError="1"/>
      <sheetData sheetId="7099" refreshError="1"/>
      <sheetData sheetId="7100" refreshError="1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 refreshError="1"/>
      <sheetData sheetId="7112" refreshError="1"/>
      <sheetData sheetId="7113" refreshError="1"/>
      <sheetData sheetId="7114" refreshError="1"/>
      <sheetData sheetId="7115" refreshError="1"/>
      <sheetData sheetId="7116" refreshError="1"/>
      <sheetData sheetId="7117" refreshError="1"/>
      <sheetData sheetId="7118" refreshError="1"/>
      <sheetData sheetId="7119" refreshError="1"/>
      <sheetData sheetId="7120" refreshError="1"/>
      <sheetData sheetId="7121" refreshError="1"/>
      <sheetData sheetId="7122" refreshError="1"/>
      <sheetData sheetId="7123" refreshError="1"/>
      <sheetData sheetId="7124" refreshError="1"/>
      <sheetData sheetId="7125" refreshError="1"/>
      <sheetData sheetId="7126" refreshError="1"/>
      <sheetData sheetId="7127" refreshError="1"/>
      <sheetData sheetId="7128" refreshError="1"/>
      <sheetData sheetId="7129" refreshError="1"/>
      <sheetData sheetId="7130" refreshError="1"/>
      <sheetData sheetId="7131" refreshError="1"/>
      <sheetData sheetId="7132" refreshError="1"/>
      <sheetData sheetId="7133" refreshError="1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 refreshError="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 refreshError="1"/>
      <sheetData sheetId="7151" refreshError="1"/>
      <sheetData sheetId="7152" refreshError="1"/>
      <sheetData sheetId="7153" refreshError="1"/>
      <sheetData sheetId="7154" refreshError="1"/>
      <sheetData sheetId="7155" refreshError="1"/>
      <sheetData sheetId="7156" refreshError="1"/>
      <sheetData sheetId="7157" refreshError="1"/>
      <sheetData sheetId="7158" refreshError="1"/>
      <sheetData sheetId="7159" refreshError="1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 refreshError="1"/>
      <sheetData sheetId="7168" refreshError="1"/>
      <sheetData sheetId="7169" refreshError="1"/>
      <sheetData sheetId="7170" refreshError="1"/>
      <sheetData sheetId="7171" refreshError="1"/>
      <sheetData sheetId="7172" refreshError="1"/>
      <sheetData sheetId="7173" refreshError="1"/>
      <sheetData sheetId="7174" refreshError="1"/>
      <sheetData sheetId="7175" refreshError="1"/>
      <sheetData sheetId="7176" refreshError="1"/>
      <sheetData sheetId="7177" refreshError="1"/>
      <sheetData sheetId="7178" refreshError="1"/>
      <sheetData sheetId="7179" refreshError="1"/>
      <sheetData sheetId="7180" refreshError="1"/>
      <sheetData sheetId="7181" refreshError="1"/>
      <sheetData sheetId="7182" refreshError="1"/>
      <sheetData sheetId="7183" refreshError="1"/>
      <sheetData sheetId="7184" refreshError="1"/>
      <sheetData sheetId="7185" refreshError="1"/>
      <sheetData sheetId="7186" refreshError="1"/>
      <sheetData sheetId="7187" refreshError="1"/>
      <sheetData sheetId="7188" refreshError="1"/>
      <sheetData sheetId="7189" refreshError="1"/>
      <sheetData sheetId="7190" refreshError="1"/>
      <sheetData sheetId="7191" refreshError="1"/>
      <sheetData sheetId="7192" refreshError="1"/>
      <sheetData sheetId="7193" refreshError="1"/>
      <sheetData sheetId="7194" refreshError="1"/>
      <sheetData sheetId="7195" refreshError="1"/>
      <sheetData sheetId="7196" refreshError="1"/>
      <sheetData sheetId="7197" refreshError="1"/>
      <sheetData sheetId="7198" refreshError="1"/>
      <sheetData sheetId="7199" refreshError="1"/>
      <sheetData sheetId="7200" refreshError="1"/>
      <sheetData sheetId="7201" refreshError="1"/>
      <sheetData sheetId="7202" refreshError="1"/>
      <sheetData sheetId="7203" refreshError="1"/>
      <sheetData sheetId="7204" refreshError="1"/>
      <sheetData sheetId="7205" refreshError="1"/>
      <sheetData sheetId="7206" refreshError="1"/>
      <sheetData sheetId="7207" refreshError="1"/>
      <sheetData sheetId="7208" refreshError="1"/>
      <sheetData sheetId="7209" refreshError="1"/>
      <sheetData sheetId="7210" refreshError="1"/>
      <sheetData sheetId="7211" refreshError="1"/>
      <sheetData sheetId="7212" refreshError="1"/>
      <sheetData sheetId="7213" refreshError="1"/>
      <sheetData sheetId="7214" refreshError="1"/>
      <sheetData sheetId="7215" refreshError="1"/>
      <sheetData sheetId="7216" refreshError="1"/>
      <sheetData sheetId="7217" refreshError="1"/>
      <sheetData sheetId="7218" refreshError="1"/>
      <sheetData sheetId="7219" refreshError="1"/>
      <sheetData sheetId="7220" refreshError="1"/>
      <sheetData sheetId="7221" refreshError="1"/>
      <sheetData sheetId="7222" refreshError="1"/>
      <sheetData sheetId="7223" refreshError="1"/>
      <sheetData sheetId="7224" refreshError="1"/>
      <sheetData sheetId="7225" refreshError="1"/>
      <sheetData sheetId="7226" refreshError="1"/>
      <sheetData sheetId="7227" refreshError="1"/>
      <sheetData sheetId="7228" refreshError="1"/>
      <sheetData sheetId="7229" refreshError="1"/>
      <sheetData sheetId="7230" refreshError="1"/>
      <sheetData sheetId="7231" refreshError="1"/>
      <sheetData sheetId="7232" refreshError="1"/>
      <sheetData sheetId="7233" refreshError="1"/>
      <sheetData sheetId="7234" refreshError="1"/>
      <sheetData sheetId="7235" refreshError="1"/>
      <sheetData sheetId="7236" refreshError="1"/>
      <sheetData sheetId="7237" refreshError="1"/>
      <sheetData sheetId="7238" refreshError="1"/>
      <sheetData sheetId="7239" refreshError="1"/>
      <sheetData sheetId="7240" refreshError="1"/>
      <sheetData sheetId="7241" refreshError="1"/>
      <sheetData sheetId="7242" refreshError="1"/>
      <sheetData sheetId="7243" refreshError="1"/>
      <sheetData sheetId="7244" refreshError="1"/>
      <sheetData sheetId="7245" refreshError="1"/>
      <sheetData sheetId="7246" refreshError="1"/>
      <sheetData sheetId="7247" refreshError="1"/>
      <sheetData sheetId="7248" refreshError="1"/>
      <sheetData sheetId="7249" refreshError="1"/>
      <sheetData sheetId="7250" refreshError="1"/>
      <sheetData sheetId="7251" refreshError="1"/>
      <sheetData sheetId="7252" refreshError="1"/>
      <sheetData sheetId="7253" refreshError="1"/>
      <sheetData sheetId="7254" refreshError="1"/>
      <sheetData sheetId="7255" refreshError="1"/>
      <sheetData sheetId="7256" refreshError="1"/>
      <sheetData sheetId="7257" refreshError="1"/>
      <sheetData sheetId="7258" refreshError="1"/>
      <sheetData sheetId="7259" refreshError="1"/>
      <sheetData sheetId="7260" refreshError="1"/>
      <sheetData sheetId="7261" refreshError="1"/>
      <sheetData sheetId="7262" refreshError="1"/>
      <sheetData sheetId="7263" refreshError="1"/>
      <sheetData sheetId="7264" refreshError="1"/>
      <sheetData sheetId="7265" refreshError="1"/>
      <sheetData sheetId="7266" refreshError="1"/>
      <sheetData sheetId="7267" refreshError="1"/>
      <sheetData sheetId="7268" refreshError="1"/>
      <sheetData sheetId="7269" refreshError="1"/>
      <sheetData sheetId="7270" refreshError="1"/>
      <sheetData sheetId="7271" refreshError="1"/>
      <sheetData sheetId="7272" refreshError="1"/>
      <sheetData sheetId="7273" refreshError="1"/>
      <sheetData sheetId="7274" refreshError="1"/>
      <sheetData sheetId="7275" refreshError="1"/>
      <sheetData sheetId="7276" refreshError="1"/>
      <sheetData sheetId="7277" refreshError="1"/>
      <sheetData sheetId="7278" refreshError="1"/>
      <sheetData sheetId="7279" refreshError="1"/>
      <sheetData sheetId="7280" refreshError="1"/>
      <sheetData sheetId="7281" refreshError="1"/>
      <sheetData sheetId="7282" refreshError="1"/>
      <sheetData sheetId="7283" refreshError="1"/>
      <sheetData sheetId="7284" refreshError="1"/>
      <sheetData sheetId="7285" refreshError="1"/>
      <sheetData sheetId="7286" refreshError="1"/>
      <sheetData sheetId="7287" refreshError="1"/>
      <sheetData sheetId="7288" refreshError="1"/>
      <sheetData sheetId="7289" refreshError="1"/>
      <sheetData sheetId="7290" refreshError="1"/>
      <sheetData sheetId="7291" refreshError="1"/>
      <sheetData sheetId="7292" refreshError="1"/>
      <sheetData sheetId="7293" refreshError="1"/>
      <sheetData sheetId="7294" refreshError="1"/>
      <sheetData sheetId="7295" refreshError="1"/>
      <sheetData sheetId="7296" refreshError="1"/>
      <sheetData sheetId="7297" refreshError="1"/>
      <sheetData sheetId="7298" refreshError="1"/>
      <sheetData sheetId="7299" refreshError="1"/>
      <sheetData sheetId="7300" refreshError="1"/>
      <sheetData sheetId="7301" refreshError="1"/>
      <sheetData sheetId="7302" refreshError="1"/>
      <sheetData sheetId="7303" refreshError="1"/>
      <sheetData sheetId="7304" refreshError="1"/>
      <sheetData sheetId="7305" refreshError="1"/>
      <sheetData sheetId="7306" refreshError="1"/>
      <sheetData sheetId="7307" refreshError="1"/>
      <sheetData sheetId="7308" refreshError="1"/>
      <sheetData sheetId="7309" refreshError="1"/>
      <sheetData sheetId="7310" refreshError="1"/>
      <sheetData sheetId="7311" refreshError="1"/>
      <sheetData sheetId="7312" refreshError="1"/>
      <sheetData sheetId="7313" refreshError="1"/>
      <sheetData sheetId="7314" refreshError="1"/>
      <sheetData sheetId="7315" refreshError="1"/>
      <sheetData sheetId="7316" refreshError="1"/>
      <sheetData sheetId="7317" refreshError="1"/>
      <sheetData sheetId="7318" refreshError="1"/>
      <sheetData sheetId="7319" refreshError="1"/>
      <sheetData sheetId="7320" refreshError="1"/>
      <sheetData sheetId="7321" refreshError="1"/>
      <sheetData sheetId="7322" refreshError="1"/>
      <sheetData sheetId="7323" refreshError="1"/>
      <sheetData sheetId="7324" refreshError="1"/>
      <sheetData sheetId="7325" refreshError="1"/>
      <sheetData sheetId="7326" refreshError="1"/>
      <sheetData sheetId="7327" refreshError="1"/>
      <sheetData sheetId="7328" refreshError="1"/>
      <sheetData sheetId="7329" refreshError="1"/>
      <sheetData sheetId="7330" refreshError="1"/>
      <sheetData sheetId="7331" refreshError="1"/>
      <sheetData sheetId="7332" refreshError="1"/>
      <sheetData sheetId="7333" refreshError="1"/>
      <sheetData sheetId="7334" refreshError="1"/>
      <sheetData sheetId="7335" refreshError="1"/>
      <sheetData sheetId="7336" refreshError="1"/>
      <sheetData sheetId="7337" refreshError="1"/>
      <sheetData sheetId="7338" refreshError="1"/>
      <sheetData sheetId="7339" refreshError="1"/>
      <sheetData sheetId="7340" refreshError="1"/>
      <sheetData sheetId="7341" refreshError="1"/>
      <sheetData sheetId="7342" refreshError="1"/>
      <sheetData sheetId="7343" refreshError="1"/>
      <sheetData sheetId="7344" refreshError="1"/>
      <sheetData sheetId="7345" refreshError="1"/>
      <sheetData sheetId="7346" refreshError="1"/>
      <sheetData sheetId="7347" refreshError="1"/>
      <sheetData sheetId="7348" refreshError="1"/>
      <sheetData sheetId="7349" refreshError="1"/>
      <sheetData sheetId="7350" refreshError="1"/>
      <sheetData sheetId="7351" refreshError="1"/>
      <sheetData sheetId="7352" refreshError="1"/>
      <sheetData sheetId="7353" refreshError="1"/>
      <sheetData sheetId="7354" refreshError="1"/>
      <sheetData sheetId="7355" refreshError="1"/>
      <sheetData sheetId="7356" refreshError="1"/>
      <sheetData sheetId="7357" refreshError="1"/>
      <sheetData sheetId="7358" refreshError="1"/>
      <sheetData sheetId="7359" refreshError="1"/>
      <sheetData sheetId="7360" refreshError="1"/>
      <sheetData sheetId="7361" refreshError="1"/>
      <sheetData sheetId="7362" refreshError="1"/>
      <sheetData sheetId="7363" refreshError="1"/>
      <sheetData sheetId="7364" refreshError="1"/>
      <sheetData sheetId="7365" refreshError="1"/>
      <sheetData sheetId="7366" refreshError="1"/>
      <sheetData sheetId="7367" refreshError="1"/>
      <sheetData sheetId="7368" refreshError="1"/>
      <sheetData sheetId="7369" refreshError="1"/>
      <sheetData sheetId="7370" refreshError="1"/>
      <sheetData sheetId="7371" refreshError="1"/>
      <sheetData sheetId="7372" refreshError="1"/>
      <sheetData sheetId="7373" refreshError="1"/>
      <sheetData sheetId="7374" refreshError="1"/>
      <sheetData sheetId="7375" refreshError="1"/>
      <sheetData sheetId="7376" refreshError="1"/>
      <sheetData sheetId="7377" refreshError="1"/>
      <sheetData sheetId="7378" refreshError="1"/>
      <sheetData sheetId="7379" refreshError="1"/>
      <sheetData sheetId="7380" refreshError="1"/>
      <sheetData sheetId="7381" refreshError="1"/>
      <sheetData sheetId="7382" refreshError="1"/>
      <sheetData sheetId="7383" refreshError="1"/>
      <sheetData sheetId="7384" refreshError="1"/>
      <sheetData sheetId="7385" refreshError="1"/>
      <sheetData sheetId="7386" refreshError="1"/>
      <sheetData sheetId="7387" refreshError="1"/>
      <sheetData sheetId="7388" refreshError="1"/>
      <sheetData sheetId="7389" refreshError="1"/>
      <sheetData sheetId="7390" refreshError="1"/>
      <sheetData sheetId="7391" refreshError="1"/>
      <sheetData sheetId="7392" refreshError="1"/>
      <sheetData sheetId="7393" refreshError="1"/>
      <sheetData sheetId="7394" refreshError="1"/>
      <sheetData sheetId="7395" refreshError="1"/>
      <sheetData sheetId="7396" refreshError="1"/>
      <sheetData sheetId="7397" refreshError="1"/>
      <sheetData sheetId="7398" refreshError="1"/>
      <sheetData sheetId="7399" refreshError="1"/>
      <sheetData sheetId="7400" refreshError="1"/>
      <sheetData sheetId="7401" refreshError="1"/>
      <sheetData sheetId="7402" refreshError="1"/>
      <sheetData sheetId="7403" refreshError="1"/>
      <sheetData sheetId="7404" refreshError="1"/>
      <sheetData sheetId="7405" refreshError="1"/>
      <sheetData sheetId="7406" refreshError="1"/>
      <sheetData sheetId="7407" refreshError="1"/>
      <sheetData sheetId="7408" refreshError="1"/>
      <sheetData sheetId="7409" refreshError="1"/>
      <sheetData sheetId="7410" refreshError="1"/>
      <sheetData sheetId="7411" refreshError="1"/>
      <sheetData sheetId="7412" refreshError="1"/>
      <sheetData sheetId="7413" refreshError="1"/>
      <sheetData sheetId="7414" refreshError="1"/>
      <sheetData sheetId="7415" refreshError="1"/>
      <sheetData sheetId="7416" refreshError="1"/>
      <sheetData sheetId="7417" refreshError="1"/>
      <sheetData sheetId="7418" refreshError="1"/>
      <sheetData sheetId="7419" refreshError="1"/>
      <sheetData sheetId="7420" refreshError="1"/>
      <sheetData sheetId="7421" refreshError="1"/>
      <sheetData sheetId="7422" refreshError="1"/>
      <sheetData sheetId="7423" refreshError="1"/>
      <sheetData sheetId="7424" refreshError="1"/>
      <sheetData sheetId="7425" refreshError="1"/>
      <sheetData sheetId="7426" refreshError="1"/>
      <sheetData sheetId="7427" refreshError="1"/>
      <sheetData sheetId="7428" refreshError="1"/>
      <sheetData sheetId="7429" refreshError="1"/>
      <sheetData sheetId="7430" refreshError="1"/>
      <sheetData sheetId="7431" refreshError="1"/>
      <sheetData sheetId="7432" refreshError="1"/>
      <sheetData sheetId="7433" refreshError="1"/>
      <sheetData sheetId="7434" refreshError="1"/>
      <sheetData sheetId="7435" refreshError="1"/>
      <sheetData sheetId="7436" refreshError="1"/>
      <sheetData sheetId="7437" refreshError="1"/>
      <sheetData sheetId="7438" refreshError="1"/>
      <sheetData sheetId="7439" refreshError="1"/>
      <sheetData sheetId="7440" refreshError="1"/>
      <sheetData sheetId="7441" refreshError="1"/>
      <sheetData sheetId="7442" refreshError="1"/>
      <sheetData sheetId="7443" refreshError="1"/>
      <sheetData sheetId="7444" refreshError="1"/>
      <sheetData sheetId="7445" refreshError="1"/>
      <sheetData sheetId="7446" refreshError="1"/>
      <sheetData sheetId="7447" refreshError="1"/>
      <sheetData sheetId="7448" refreshError="1"/>
      <sheetData sheetId="7449" refreshError="1"/>
      <sheetData sheetId="7450" refreshError="1"/>
      <sheetData sheetId="7451" refreshError="1"/>
      <sheetData sheetId="7452" refreshError="1"/>
      <sheetData sheetId="7453" refreshError="1"/>
      <sheetData sheetId="7454" refreshError="1"/>
      <sheetData sheetId="7455" refreshError="1"/>
      <sheetData sheetId="7456" refreshError="1"/>
      <sheetData sheetId="7457" refreshError="1"/>
      <sheetData sheetId="7458" refreshError="1"/>
      <sheetData sheetId="7459" refreshError="1"/>
      <sheetData sheetId="7460" refreshError="1"/>
      <sheetData sheetId="7461" refreshError="1"/>
      <sheetData sheetId="7462" refreshError="1"/>
      <sheetData sheetId="7463" refreshError="1"/>
      <sheetData sheetId="7464" refreshError="1"/>
      <sheetData sheetId="7465" refreshError="1"/>
      <sheetData sheetId="7466" refreshError="1"/>
      <sheetData sheetId="7467" refreshError="1"/>
      <sheetData sheetId="7468" refreshError="1"/>
      <sheetData sheetId="7469" refreshError="1"/>
      <sheetData sheetId="7470" refreshError="1"/>
      <sheetData sheetId="7471" refreshError="1"/>
      <sheetData sheetId="7472" refreshError="1"/>
      <sheetData sheetId="7473" refreshError="1"/>
      <sheetData sheetId="7474" refreshError="1"/>
      <sheetData sheetId="7475" refreshError="1"/>
      <sheetData sheetId="7476" refreshError="1"/>
      <sheetData sheetId="7477" refreshError="1"/>
      <sheetData sheetId="7478" refreshError="1"/>
      <sheetData sheetId="7479" refreshError="1"/>
      <sheetData sheetId="7480" refreshError="1"/>
      <sheetData sheetId="7481" refreshError="1"/>
      <sheetData sheetId="7482" refreshError="1"/>
      <sheetData sheetId="7483" refreshError="1"/>
      <sheetData sheetId="7484" refreshError="1"/>
      <sheetData sheetId="7485" refreshError="1"/>
      <sheetData sheetId="7486" refreshError="1"/>
      <sheetData sheetId="7487" refreshError="1"/>
      <sheetData sheetId="7488" refreshError="1"/>
      <sheetData sheetId="7489" refreshError="1"/>
      <sheetData sheetId="7490" refreshError="1"/>
      <sheetData sheetId="7491" refreshError="1"/>
      <sheetData sheetId="7492" refreshError="1"/>
      <sheetData sheetId="7493" refreshError="1"/>
      <sheetData sheetId="7494" refreshError="1"/>
      <sheetData sheetId="7495" refreshError="1"/>
      <sheetData sheetId="7496" refreshError="1"/>
      <sheetData sheetId="7497"/>
      <sheetData sheetId="7498"/>
      <sheetData sheetId="7499"/>
      <sheetData sheetId="7500"/>
      <sheetData sheetId="7501"/>
      <sheetData sheetId="7502"/>
      <sheetData sheetId="7503"/>
      <sheetData sheetId="7504"/>
      <sheetData sheetId="7505"/>
      <sheetData sheetId="7506" refreshError="1"/>
      <sheetData sheetId="7507" refreshError="1"/>
      <sheetData sheetId="7508" refreshError="1"/>
      <sheetData sheetId="7509" refreshError="1"/>
      <sheetData sheetId="7510" refreshError="1"/>
      <sheetData sheetId="7511" refreshError="1"/>
      <sheetData sheetId="7512" refreshError="1"/>
      <sheetData sheetId="7513" refreshError="1"/>
      <sheetData sheetId="7514" refreshError="1"/>
      <sheetData sheetId="7515" refreshError="1"/>
      <sheetData sheetId="7516" refreshError="1"/>
      <sheetData sheetId="7517" refreshError="1"/>
      <sheetData sheetId="7518" refreshError="1"/>
      <sheetData sheetId="7519" refreshError="1"/>
      <sheetData sheetId="7520" refreshError="1"/>
      <sheetData sheetId="7521" refreshError="1"/>
      <sheetData sheetId="7522" refreshError="1"/>
      <sheetData sheetId="7523" refreshError="1"/>
      <sheetData sheetId="7524" refreshError="1"/>
      <sheetData sheetId="7525" refreshError="1"/>
      <sheetData sheetId="7526" refreshError="1"/>
      <sheetData sheetId="7527" refreshError="1"/>
      <sheetData sheetId="7528" refreshError="1"/>
      <sheetData sheetId="7529" refreshError="1"/>
      <sheetData sheetId="7530" refreshError="1"/>
      <sheetData sheetId="7531" refreshError="1"/>
      <sheetData sheetId="7532" refreshError="1"/>
      <sheetData sheetId="7533" refreshError="1"/>
      <sheetData sheetId="7534" refreshError="1"/>
      <sheetData sheetId="7535" refreshError="1"/>
      <sheetData sheetId="7536" refreshError="1"/>
      <sheetData sheetId="7537" refreshError="1"/>
      <sheetData sheetId="7538" refreshError="1"/>
      <sheetData sheetId="7539" refreshError="1"/>
      <sheetData sheetId="7540" refreshError="1"/>
      <sheetData sheetId="7541" refreshError="1"/>
      <sheetData sheetId="7542" refreshError="1"/>
      <sheetData sheetId="7543" refreshError="1"/>
      <sheetData sheetId="7544" refreshError="1"/>
      <sheetData sheetId="7545"/>
      <sheetData sheetId="7546" refreshError="1"/>
      <sheetData sheetId="7547" refreshError="1"/>
      <sheetData sheetId="7548" refreshError="1"/>
      <sheetData sheetId="7549" refreshError="1"/>
      <sheetData sheetId="7550" refreshError="1"/>
      <sheetData sheetId="7551" refreshError="1"/>
      <sheetData sheetId="7552" refreshError="1"/>
      <sheetData sheetId="7553" refreshError="1"/>
      <sheetData sheetId="7554" refreshError="1"/>
      <sheetData sheetId="7555" refreshError="1"/>
      <sheetData sheetId="7556" refreshError="1"/>
      <sheetData sheetId="7557" refreshError="1"/>
      <sheetData sheetId="7558" refreshError="1"/>
      <sheetData sheetId="7559" refreshError="1"/>
      <sheetData sheetId="7560" refreshError="1"/>
      <sheetData sheetId="7561" refreshError="1"/>
      <sheetData sheetId="7562" refreshError="1"/>
      <sheetData sheetId="7563" refreshError="1"/>
      <sheetData sheetId="7564" refreshError="1"/>
      <sheetData sheetId="7565" refreshError="1"/>
      <sheetData sheetId="7566" refreshError="1"/>
      <sheetData sheetId="7567" refreshError="1"/>
      <sheetData sheetId="7568" refreshError="1"/>
      <sheetData sheetId="7569" refreshError="1"/>
      <sheetData sheetId="7570" refreshError="1"/>
      <sheetData sheetId="7571" refreshError="1"/>
      <sheetData sheetId="7572" refreshError="1"/>
      <sheetData sheetId="7573" refreshError="1"/>
      <sheetData sheetId="7574" refreshError="1"/>
      <sheetData sheetId="7575" refreshError="1"/>
      <sheetData sheetId="7576" refreshError="1"/>
      <sheetData sheetId="7577" refreshError="1"/>
      <sheetData sheetId="7578" refreshError="1"/>
      <sheetData sheetId="7579" refreshError="1"/>
      <sheetData sheetId="7580" refreshError="1"/>
      <sheetData sheetId="7581" refreshError="1"/>
      <sheetData sheetId="7582" refreshError="1"/>
      <sheetData sheetId="7583" refreshError="1"/>
      <sheetData sheetId="7584" refreshError="1"/>
      <sheetData sheetId="7585" refreshError="1"/>
      <sheetData sheetId="7586" refreshError="1"/>
      <sheetData sheetId="7587" refreshError="1"/>
      <sheetData sheetId="7588" refreshError="1"/>
      <sheetData sheetId="7589" refreshError="1"/>
      <sheetData sheetId="7590" refreshError="1"/>
      <sheetData sheetId="7591" refreshError="1"/>
      <sheetData sheetId="7592" refreshError="1"/>
      <sheetData sheetId="7593" refreshError="1"/>
      <sheetData sheetId="7594" refreshError="1"/>
      <sheetData sheetId="7595" refreshError="1"/>
      <sheetData sheetId="7596" refreshError="1"/>
      <sheetData sheetId="7597" refreshError="1"/>
      <sheetData sheetId="7598" refreshError="1"/>
      <sheetData sheetId="7599" refreshError="1"/>
      <sheetData sheetId="7600" refreshError="1"/>
      <sheetData sheetId="7601" refreshError="1"/>
      <sheetData sheetId="7602" refreshError="1"/>
      <sheetData sheetId="7603" refreshError="1"/>
      <sheetData sheetId="7604" refreshError="1"/>
      <sheetData sheetId="7605" refreshError="1"/>
      <sheetData sheetId="7606" refreshError="1"/>
      <sheetData sheetId="7607" refreshError="1"/>
      <sheetData sheetId="7608" refreshError="1"/>
      <sheetData sheetId="7609" refreshError="1"/>
      <sheetData sheetId="7610" refreshError="1"/>
      <sheetData sheetId="7611" refreshError="1"/>
      <sheetData sheetId="7612" refreshError="1"/>
      <sheetData sheetId="7613" refreshError="1"/>
      <sheetData sheetId="7614" refreshError="1"/>
      <sheetData sheetId="7615" refreshError="1"/>
      <sheetData sheetId="7616" refreshError="1"/>
      <sheetData sheetId="7617" refreshError="1"/>
      <sheetData sheetId="7618" refreshError="1"/>
      <sheetData sheetId="7619" refreshError="1"/>
      <sheetData sheetId="7620" refreshError="1"/>
      <sheetData sheetId="7621" refreshError="1"/>
      <sheetData sheetId="7622" refreshError="1"/>
      <sheetData sheetId="7623" refreshError="1"/>
      <sheetData sheetId="7624" refreshError="1"/>
      <sheetData sheetId="7625" refreshError="1"/>
      <sheetData sheetId="7626" refreshError="1"/>
      <sheetData sheetId="7627" refreshError="1"/>
      <sheetData sheetId="7628" refreshError="1"/>
      <sheetData sheetId="7629" refreshError="1"/>
      <sheetData sheetId="7630" refreshError="1"/>
      <sheetData sheetId="7631" refreshError="1"/>
      <sheetData sheetId="7632" refreshError="1"/>
      <sheetData sheetId="7633" refreshError="1"/>
      <sheetData sheetId="7634" refreshError="1"/>
      <sheetData sheetId="7635" refreshError="1"/>
      <sheetData sheetId="7636" refreshError="1"/>
      <sheetData sheetId="7637" refreshError="1"/>
      <sheetData sheetId="7638" refreshError="1"/>
      <sheetData sheetId="7639" refreshError="1"/>
      <sheetData sheetId="7640" refreshError="1"/>
      <sheetData sheetId="7641" refreshError="1"/>
      <sheetData sheetId="7642" refreshError="1"/>
      <sheetData sheetId="7643" refreshError="1"/>
      <sheetData sheetId="7644" refreshError="1"/>
      <sheetData sheetId="7645" refreshError="1"/>
      <sheetData sheetId="7646" refreshError="1"/>
      <sheetData sheetId="7647" refreshError="1"/>
      <sheetData sheetId="7648" refreshError="1"/>
      <sheetData sheetId="7649" refreshError="1"/>
      <sheetData sheetId="7650" refreshError="1"/>
      <sheetData sheetId="7651" refreshError="1"/>
      <sheetData sheetId="7652" refreshError="1"/>
      <sheetData sheetId="7653" refreshError="1"/>
      <sheetData sheetId="7654" refreshError="1"/>
      <sheetData sheetId="7655" refreshError="1"/>
      <sheetData sheetId="7656" refreshError="1"/>
      <sheetData sheetId="7657" refreshError="1"/>
      <sheetData sheetId="7658" refreshError="1"/>
      <sheetData sheetId="7659" refreshError="1"/>
      <sheetData sheetId="7660" refreshError="1"/>
      <sheetData sheetId="7661" refreshError="1"/>
      <sheetData sheetId="7662" refreshError="1"/>
      <sheetData sheetId="7663" refreshError="1"/>
      <sheetData sheetId="7664" refreshError="1"/>
      <sheetData sheetId="7665" refreshError="1"/>
      <sheetData sheetId="7666" refreshError="1"/>
      <sheetData sheetId="7667" refreshError="1"/>
      <sheetData sheetId="7668" refreshError="1"/>
      <sheetData sheetId="7669" refreshError="1"/>
      <sheetData sheetId="7670" refreshError="1"/>
      <sheetData sheetId="7671" refreshError="1"/>
      <sheetData sheetId="7672" refreshError="1"/>
      <sheetData sheetId="7673" refreshError="1"/>
      <sheetData sheetId="7674" refreshError="1"/>
      <sheetData sheetId="7675" refreshError="1"/>
      <sheetData sheetId="7676" refreshError="1"/>
      <sheetData sheetId="7677" refreshError="1"/>
      <sheetData sheetId="7678" refreshError="1"/>
      <sheetData sheetId="7679" refreshError="1"/>
      <sheetData sheetId="7680" refreshError="1"/>
      <sheetData sheetId="7681" refreshError="1"/>
      <sheetData sheetId="7682" refreshError="1"/>
      <sheetData sheetId="7683" refreshError="1"/>
      <sheetData sheetId="7684" refreshError="1"/>
      <sheetData sheetId="7685"/>
      <sheetData sheetId="7686" refreshError="1"/>
      <sheetData sheetId="7687" refreshError="1"/>
      <sheetData sheetId="7688"/>
      <sheetData sheetId="7689"/>
      <sheetData sheetId="7690" refreshError="1"/>
      <sheetData sheetId="7691" refreshError="1"/>
      <sheetData sheetId="7692" refreshError="1"/>
      <sheetData sheetId="7693" refreshError="1"/>
      <sheetData sheetId="7694" refreshError="1"/>
      <sheetData sheetId="7695" refreshError="1"/>
      <sheetData sheetId="7696" refreshError="1"/>
      <sheetData sheetId="7697" refreshError="1"/>
      <sheetData sheetId="7698" refreshError="1"/>
      <sheetData sheetId="7699" refreshError="1"/>
      <sheetData sheetId="7700" refreshError="1"/>
      <sheetData sheetId="7701" refreshError="1"/>
      <sheetData sheetId="7702" refreshError="1"/>
      <sheetData sheetId="7703" refreshError="1"/>
      <sheetData sheetId="7704" refreshError="1"/>
      <sheetData sheetId="7705" refreshError="1"/>
      <sheetData sheetId="7706" refreshError="1"/>
      <sheetData sheetId="7707" refreshError="1"/>
      <sheetData sheetId="7708" refreshError="1"/>
      <sheetData sheetId="7709" refreshError="1"/>
      <sheetData sheetId="7710" refreshError="1"/>
      <sheetData sheetId="7711" refreshError="1"/>
      <sheetData sheetId="7712" refreshError="1"/>
      <sheetData sheetId="7713" refreshError="1"/>
      <sheetData sheetId="7714" refreshError="1"/>
      <sheetData sheetId="7715" refreshError="1"/>
      <sheetData sheetId="7716" refreshError="1"/>
      <sheetData sheetId="7717" refreshError="1"/>
      <sheetData sheetId="7718" refreshError="1"/>
      <sheetData sheetId="7719" refreshError="1"/>
      <sheetData sheetId="7720" refreshError="1"/>
      <sheetData sheetId="7721" refreshError="1"/>
      <sheetData sheetId="7722" refreshError="1"/>
      <sheetData sheetId="7723" refreshError="1"/>
      <sheetData sheetId="7724" refreshError="1"/>
      <sheetData sheetId="7725" refreshError="1"/>
      <sheetData sheetId="7726" refreshError="1"/>
      <sheetData sheetId="7727" refreshError="1"/>
      <sheetData sheetId="7728" refreshError="1"/>
      <sheetData sheetId="7729" refreshError="1"/>
      <sheetData sheetId="7730" refreshError="1"/>
      <sheetData sheetId="7731" refreshError="1"/>
      <sheetData sheetId="7732" refreshError="1"/>
      <sheetData sheetId="7733" refreshError="1"/>
      <sheetData sheetId="7734" refreshError="1"/>
      <sheetData sheetId="7735" refreshError="1"/>
      <sheetData sheetId="7736" refreshError="1"/>
      <sheetData sheetId="7737" refreshError="1"/>
      <sheetData sheetId="7738" refreshError="1"/>
      <sheetData sheetId="7739" refreshError="1"/>
      <sheetData sheetId="7740" refreshError="1"/>
      <sheetData sheetId="7741" refreshError="1"/>
      <sheetData sheetId="7742" refreshError="1"/>
      <sheetData sheetId="7743" refreshError="1"/>
      <sheetData sheetId="7744" refreshError="1"/>
      <sheetData sheetId="7745" refreshError="1"/>
      <sheetData sheetId="7746" refreshError="1"/>
      <sheetData sheetId="7747" refreshError="1"/>
      <sheetData sheetId="7748" refreshError="1"/>
      <sheetData sheetId="7749" refreshError="1"/>
      <sheetData sheetId="7750" refreshError="1"/>
      <sheetData sheetId="7751" refreshError="1"/>
      <sheetData sheetId="7752" refreshError="1"/>
      <sheetData sheetId="7753" refreshError="1"/>
      <sheetData sheetId="7754" refreshError="1"/>
      <sheetData sheetId="7755" refreshError="1"/>
      <sheetData sheetId="7756" refreshError="1"/>
      <sheetData sheetId="7757" refreshError="1"/>
      <sheetData sheetId="7758" refreshError="1"/>
      <sheetData sheetId="7759" refreshError="1"/>
      <sheetData sheetId="7760" refreshError="1"/>
      <sheetData sheetId="7761" refreshError="1"/>
      <sheetData sheetId="7762" refreshError="1"/>
      <sheetData sheetId="7763" refreshError="1"/>
      <sheetData sheetId="7764" refreshError="1"/>
      <sheetData sheetId="7765" refreshError="1"/>
      <sheetData sheetId="7766"/>
      <sheetData sheetId="7767" refreshError="1"/>
      <sheetData sheetId="7768" refreshError="1"/>
      <sheetData sheetId="7769" refreshError="1"/>
      <sheetData sheetId="7770" refreshError="1"/>
      <sheetData sheetId="7771" refreshError="1"/>
      <sheetData sheetId="7772" refreshError="1"/>
      <sheetData sheetId="7773" refreshError="1"/>
      <sheetData sheetId="7774" refreshError="1"/>
      <sheetData sheetId="7775" refreshError="1"/>
      <sheetData sheetId="7776" refreshError="1"/>
      <sheetData sheetId="7777" refreshError="1"/>
      <sheetData sheetId="7778" refreshError="1"/>
      <sheetData sheetId="7779" refreshError="1"/>
      <sheetData sheetId="7780" refreshError="1"/>
      <sheetData sheetId="7781" refreshError="1"/>
      <sheetData sheetId="7782" refreshError="1"/>
      <sheetData sheetId="7783" refreshError="1"/>
      <sheetData sheetId="7784" refreshError="1"/>
      <sheetData sheetId="7785" refreshError="1"/>
      <sheetData sheetId="7786" refreshError="1"/>
      <sheetData sheetId="7787"/>
      <sheetData sheetId="7788"/>
      <sheetData sheetId="7789" refreshError="1"/>
      <sheetData sheetId="7790"/>
      <sheetData sheetId="7791" refreshError="1"/>
      <sheetData sheetId="7792"/>
      <sheetData sheetId="7793"/>
      <sheetData sheetId="7794" refreshError="1"/>
      <sheetData sheetId="7795" refreshError="1"/>
      <sheetData sheetId="7796" refreshError="1"/>
      <sheetData sheetId="7797" refreshError="1"/>
      <sheetData sheetId="7798" refreshError="1"/>
      <sheetData sheetId="7799" refreshError="1"/>
      <sheetData sheetId="7800" refreshError="1"/>
      <sheetData sheetId="7801" refreshError="1"/>
      <sheetData sheetId="7802" refreshError="1"/>
      <sheetData sheetId="7803" refreshError="1"/>
      <sheetData sheetId="7804"/>
      <sheetData sheetId="7805" refreshError="1"/>
      <sheetData sheetId="7806" refreshError="1"/>
      <sheetData sheetId="7807" refreshError="1"/>
      <sheetData sheetId="7808" refreshError="1"/>
      <sheetData sheetId="7809" refreshError="1"/>
      <sheetData sheetId="7810">
        <row r="2">
          <cell r="B2" t="str">
            <v>к Дополнительному соглашению №ГП/1-107/6 от 25.11.2009 г.</v>
          </cell>
        </row>
      </sheetData>
      <sheetData sheetId="7811" refreshError="1"/>
      <sheetData sheetId="7812">
        <row r="2">
          <cell r="B2" t="str">
            <v>к Дополнительному соглашению №ГП/1-107/6 от 25.11.2009 г.</v>
          </cell>
        </row>
      </sheetData>
      <sheetData sheetId="7813" refreshError="1"/>
      <sheetData sheetId="7814"/>
      <sheetData sheetId="7815"/>
      <sheetData sheetId="7816"/>
      <sheetData sheetId="7817"/>
      <sheetData sheetId="7818" refreshError="1"/>
      <sheetData sheetId="7819"/>
      <sheetData sheetId="7820"/>
      <sheetData sheetId="7821"/>
      <sheetData sheetId="7822"/>
      <sheetData sheetId="7823"/>
      <sheetData sheetId="7824"/>
      <sheetData sheetId="7825"/>
      <sheetData sheetId="7826"/>
      <sheetData sheetId="7827"/>
      <sheetData sheetId="7828"/>
      <sheetData sheetId="7829"/>
      <sheetData sheetId="7830"/>
      <sheetData sheetId="7831"/>
      <sheetData sheetId="7832"/>
      <sheetData sheetId="7833"/>
      <sheetData sheetId="7834"/>
      <sheetData sheetId="7835"/>
      <sheetData sheetId="7836"/>
      <sheetData sheetId="7837" refreshError="1"/>
      <sheetData sheetId="7838" refreshError="1"/>
      <sheetData sheetId="7839" refreshError="1"/>
      <sheetData sheetId="7840" refreshError="1"/>
      <sheetData sheetId="7841" refreshError="1"/>
      <sheetData sheetId="7842" refreshError="1"/>
      <sheetData sheetId="7843" refreshError="1"/>
      <sheetData sheetId="7844" refreshError="1"/>
      <sheetData sheetId="7845" refreshError="1"/>
      <sheetData sheetId="7846" refreshError="1"/>
      <sheetData sheetId="7847" refreshError="1"/>
      <sheetData sheetId="7848" refreshError="1"/>
      <sheetData sheetId="7849" refreshError="1"/>
      <sheetData sheetId="7850" refreshError="1"/>
      <sheetData sheetId="7851" refreshError="1"/>
      <sheetData sheetId="7852" refreshError="1"/>
      <sheetData sheetId="7853" refreshError="1"/>
      <sheetData sheetId="7854" refreshError="1"/>
      <sheetData sheetId="7855" refreshError="1"/>
      <sheetData sheetId="7856" refreshError="1"/>
      <sheetData sheetId="7857" refreshError="1"/>
      <sheetData sheetId="7858" refreshError="1"/>
      <sheetData sheetId="7859" refreshError="1"/>
      <sheetData sheetId="7860" refreshError="1"/>
      <sheetData sheetId="7861" refreshError="1"/>
      <sheetData sheetId="7862" refreshError="1"/>
      <sheetData sheetId="7863" refreshError="1"/>
      <sheetData sheetId="7864" refreshError="1"/>
      <sheetData sheetId="7865" refreshError="1"/>
      <sheetData sheetId="7866" refreshError="1"/>
      <sheetData sheetId="7867" refreshError="1"/>
      <sheetData sheetId="7868" refreshError="1"/>
      <sheetData sheetId="7869" refreshError="1"/>
      <sheetData sheetId="7870" refreshError="1"/>
      <sheetData sheetId="7871" refreshError="1"/>
      <sheetData sheetId="7872" refreshError="1"/>
      <sheetData sheetId="7873" refreshError="1"/>
      <sheetData sheetId="7874" refreshError="1"/>
      <sheetData sheetId="7875" refreshError="1"/>
      <sheetData sheetId="7876" refreshError="1"/>
      <sheetData sheetId="7877" refreshError="1"/>
      <sheetData sheetId="7878" refreshError="1"/>
      <sheetData sheetId="7879" refreshError="1"/>
      <sheetData sheetId="7880" refreshError="1"/>
      <sheetData sheetId="7881" refreshError="1"/>
      <sheetData sheetId="7882" refreshError="1"/>
      <sheetData sheetId="7883" refreshError="1"/>
      <sheetData sheetId="7884" refreshError="1"/>
      <sheetData sheetId="7885" refreshError="1"/>
      <sheetData sheetId="7886" refreshError="1"/>
      <sheetData sheetId="7887" refreshError="1"/>
      <sheetData sheetId="7888" refreshError="1"/>
      <sheetData sheetId="7889" refreshError="1"/>
      <sheetData sheetId="7890" refreshError="1"/>
      <sheetData sheetId="7891" refreshError="1"/>
      <sheetData sheetId="7892" refreshError="1"/>
      <sheetData sheetId="7893" refreshError="1"/>
      <sheetData sheetId="7894" refreshError="1"/>
      <sheetData sheetId="7895" refreshError="1"/>
      <sheetData sheetId="7896" refreshError="1"/>
      <sheetData sheetId="7897" refreshError="1"/>
      <sheetData sheetId="7898" refreshError="1"/>
      <sheetData sheetId="7899" refreshError="1"/>
      <sheetData sheetId="7900" refreshError="1"/>
      <sheetData sheetId="7901" refreshError="1"/>
      <sheetData sheetId="7902" refreshError="1"/>
      <sheetData sheetId="7903" refreshError="1"/>
      <sheetData sheetId="7904" refreshError="1"/>
      <sheetData sheetId="7905" refreshError="1"/>
      <sheetData sheetId="7906" refreshError="1"/>
      <sheetData sheetId="7907" refreshError="1"/>
      <sheetData sheetId="7908" refreshError="1"/>
      <sheetData sheetId="7909" refreshError="1"/>
      <sheetData sheetId="7910" refreshError="1"/>
      <sheetData sheetId="7911" refreshError="1"/>
      <sheetData sheetId="7912" refreshError="1"/>
      <sheetData sheetId="7913" refreshError="1"/>
      <sheetData sheetId="7914" refreshError="1"/>
      <sheetData sheetId="7915" refreshError="1"/>
      <sheetData sheetId="7916" refreshError="1"/>
      <sheetData sheetId="7917" refreshError="1"/>
      <sheetData sheetId="7918" refreshError="1"/>
      <sheetData sheetId="7919" refreshError="1"/>
      <sheetData sheetId="7920" refreshError="1"/>
      <sheetData sheetId="7921" refreshError="1"/>
      <sheetData sheetId="7922" refreshError="1"/>
      <sheetData sheetId="7923" refreshError="1"/>
      <sheetData sheetId="7924" refreshError="1"/>
      <sheetData sheetId="7925" refreshError="1"/>
      <sheetData sheetId="7926" refreshError="1"/>
      <sheetData sheetId="7927" refreshError="1"/>
      <sheetData sheetId="7928" refreshError="1"/>
      <sheetData sheetId="7929" refreshError="1"/>
      <sheetData sheetId="7930" refreshError="1"/>
      <sheetData sheetId="7931" refreshError="1"/>
      <sheetData sheetId="7932" refreshError="1"/>
      <sheetData sheetId="7933" refreshError="1"/>
      <sheetData sheetId="7934" refreshError="1"/>
      <sheetData sheetId="7935" refreshError="1"/>
      <sheetData sheetId="7936" refreshError="1"/>
      <sheetData sheetId="7937" refreshError="1"/>
      <sheetData sheetId="7938" refreshError="1"/>
      <sheetData sheetId="7939" refreshError="1"/>
      <sheetData sheetId="7940" refreshError="1"/>
      <sheetData sheetId="7941" refreshError="1"/>
      <sheetData sheetId="7942" refreshError="1"/>
      <sheetData sheetId="7943" refreshError="1"/>
      <sheetData sheetId="7944" refreshError="1"/>
      <sheetData sheetId="7945" refreshError="1"/>
      <sheetData sheetId="7946" refreshError="1"/>
      <sheetData sheetId="7947" refreshError="1"/>
      <sheetData sheetId="7948" refreshError="1"/>
      <sheetData sheetId="7949" refreshError="1"/>
      <sheetData sheetId="7950" refreshError="1"/>
      <sheetData sheetId="7951" refreshError="1"/>
      <sheetData sheetId="7952" refreshError="1"/>
      <sheetData sheetId="7953" refreshError="1"/>
      <sheetData sheetId="7954" refreshError="1"/>
      <sheetData sheetId="7955" refreshError="1"/>
      <sheetData sheetId="7956" refreshError="1"/>
      <sheetData sheetId="7957" refreshError="1"/>
      <sheetData sheetId="7958" refreshError="1"/>
      <sheetData sheetId="7959" refreshError="1"/>
      <sheetData sheetId="7960" refreshError="1"/>
      <sheetData sheetId="7961" refreshError="1"/>
      <sheetData sheetId="7962">
        <row r="3">
          <cell r="F3" t="str">
            <v>Культура</v>
          </cell>
        </row>
      </sheetData>
      <sheetData sheetId="7963"/>
      <sheetData sheetId="7964"/>
      <sheetData sheetId="7965"/>
      <sheetData sheetId="7966"/>
      <sheetData sheetId="7967"/>
      <sheetData sheetId="7968"/>
      <sheetData sheetId="7969"/>
      <sheetData sheetId="7970" refreshError="1"/>
      <sheetData sheetId="7971" refreshError="1"/>
      <sheetData sheetId="7972" refreshError="1"/>
      <sheetData sheetId="7973" refreshError="1"/>
      <sheetData sheetId="7974" refreshError="1"/>
      <sheetData sheetId="7975" refreshError="1"/>
      <sheetData sheetId="7976" refreshError="1"/>
      <sheetData sheetId="7977" refreshError="1"/>
      <sheetData sheetId="7978"/>
      <sheetData sheetId="7979" refreshError="1"/>
      <sheetData sheetId="7980" refreshError="1"/>
      <sheetData sheetId="7981" refreshError="1"/>
      <sheetData sheetId="7982" refreshError="1"/>
      <sheetData sheetId="7983" refreshError="1"/>
      <sheetData sheetId="7984" refreshError="1"/>
      <sheetData sheetId="7985" refreshError="1"/>
      <sheetData sheetId="7986" refreshError="1"/>
      <sheetData sheetId="7987" refreshError="1"/>
      <sheetData sheetId="7988" refreshError="1"/>
      <sheetData sheetId="7989" refreshError="1"/>
      <sheetData sheetId="7990" refreshError="1"/>
      <sheetData sheetId="7991" refreshError="1"/>
      <sheetData sheetId="7992" refreshError="1"/>
      <sheetData sheetId="7993" refreshError="1"/>
      <sheetData sheetId="7994" refreshError="1"/>
      <sheetData sheetId="7995" refreshError="1"/>
      <sheetData sheetId="7996" refreshError="1"/>
      <sheetData sheetId="7997" refreshError="1"/>
      <sheetData sheetId="7998"/>
      <sheetData sheetId="7999" refreshError="1"/>
      <sheetData sheetId="8000"/>
      <sheetData sheetId="8001"/>
      <sheetData sheetId="8002" refreshError="1"/>
      <sheetData sheetId="8003" refreshError="1"/>
      <sheetData sheetId="8004" refreshError="1"/>
      <sheetData sheetId="8005" refreshError="1"/>
      <sheetData sheetId="8006" refreshError="1"/>
      <sheetData sheetId="8007" refreshError="1"/>
      <sheetData sheetId="8008" refreshError="1"/>
      <sheetData sheetId="8009" refreshError="1"/>
      <sheetData sheetId="8010" refreshError="1"/>
      <sheetData sheetId="8011" refreshError="1"/>
      <sheetData sheetId="8012" refreshError="1"/>
      <sheetData sheetId="8013" refreshError="1"/>
      <sheetData sheetId="8014" refreshError="1"/>
      <sheetData sheetId="8015" refreshError="1"/>
      <sheetData sheetId="8016" refreshError="1"/>
      <sheetData sheetId="8017" refreshError="1"/>
      <sheetData sheetId="8018" refreshError="1"/>
      <sheetData sheetId="8019" refreshError="1"/>
      <sheetData sheetId="8020" refreshError="1"/>
      <sheetData sheetId="8021" refreshError="1"/>
      <sheetData sheetId="8022" refreshError="1"/>
      <sheetData sheetId="8023" refreshError="1"/>
      <sheetData sheetId="8024" refreshError="1"/>
      <sheetData sheetId="8025" refreshError="1"/>
      <sheetData sheetId="8026" refreshError="1"/>
      <sheetData sheetId="8027" refreshError="1"/>
      <sheetData sheetId="8028" refreshError="1"/>
      <sheetData sheetId="8029" refreshError="1"/>
      <sheetData sheetId="8030" refreshError="1"/>
      <sheetData sheetId="8031" refreshError="1"/>
      <sheetData sheetId="8032" refreshError="1"/>
      <sheetData sheetId="8033" refreshError="1"/>
      <sheetData sheetId="8034" refreshError="1"/>
      <sheetData sheetId="8035" refreshError="1"/>
      <sheetData sheetId="8036" refreshError="1"/>
      <sheetData sheetId="8037" refreshError="1"/>
      <sheetData sheetId="8038" refreshError="1"/>
      <sheetData sheetId="8039" refreshError="1"/>
      <sheetData sheetId="8040" refreshError="1"/>
      <sheetData sheetId="8041" refreshError="1"/>
      <sheetData sheetId="8042" refreshError="1"/>
      <sheetData sheetId="8043" refreshError="1"/>
      <sheetData sheetId="8044" refreshError="1"/>
      <sheetData sheetId="8045" refreshError="1"/>
      <sheetData sheetId="8046" refreshError="1"/>
      <sheetData sheetId="8047" refreshError="1"/>
      <sheetData sheetId="8048" refreshError="1"/>
      <sheetData sheetId="8049" refreshError="1"/>
      <sheetData sheetId="8050" refreshError="1"/>
      <sheetData sheetId="8051" refreshError="1"/>
      <sheetData sheetId="8052" refreshError="1"/>
      <sheetData sheetId="8053" refreshError="1"/>
      <sheetData sheetId="8054" refreshError="1"/>
      <sheetData sheetId="8055" refreshError="1"/>
      <sheetData sheetId="8056" refreshError="1"/>
      <sheetData sheetId="8057" refreshError="1"/>
      <sheetData sheetId="8058" refreshError="1"/>
      <sheetData sheetId="8059" refreshError="1"/>
      <sheetData sheetId="8060" refreshError="1"/>
      <sheetData sheetId="8061" refreshError="1"/>
      <sheetData sheetId="8062" refreshError="1"/>
      <sheetData sheetId="8063" refreshError="1"/>
      <sheetData sheetId="8064" refreshError="1"/>
      <sheetData sheetId="8065" refreshError="1"/>
      <sheetData sheetId="8066" refreshError="1"/>
      <sheetData sheetId="8067" refreshError="1"/>
      <sheetData sheetId="8068" refreshError="1"/>
      <sheetData sheetId="8069" refreshError="1"/>
      <sheetData sheetId="8070" refreshError="1"/>
      <sheetData sheetId="8071" refreshError="1"/>
      <sheetData sheetId="8072" refreshError="1"/>
      <sheetData sheetId="8073" refreshError="1"/>
      <sheetData sheetId="8074" refreshError="1"/>
      <sheetData sheetId="8075" refreshError="1"/>
      <sheetData sheetId="8076" refreshError="1"/>
      <sheetData sheetId="8077" refreshError="1"/>
      <sheetData sheetId="8078" refreshError="1"/>
      <sheetData sheetId="8079" refreshError="1"/>
      <sheetData sheetId="8080" refreshError="1"/>
      <sheetData sheetId="8081" refreshError="1"/>
      <sheetData sheetId="8082" refreshError="1"/>
      <sheetData sheetId="8083" refreshError="1"/>
      <sheetData sheetId="8084" refreshError="1"/>
      <sheetData sheetId="8085" refreshError="1"/>
      <sheetData sheetId="8086" refreshError="1"/>
      <sheetData sheetId="8087" refreshError="1"/>
      <sheetData sheetId="8088" refreshError="1"/>
      <sheetData sheetId="8089" refreshError="1"/>
      <sheetData sheetId="8090" refreshError="1"/>
      <sheetData sheetId="8091" refreshError="1"/>
      <sheetData sheetId="8092" refreshError="1"/>
      <sheetData sheetId="8093" refreshError="1"/>
      <sheetData sheetId="8094" refreshError="1"/>
      <sheetData sheetId="8095" refreshError="1"/>
      <sheetData sheetId="8096" refreshError="1"/>
      <sheetData sheetId="8097" refreshError="1"/>
      <sheetData sheetId="8098" refreshError="1"/>
      <sheetData sheetId="8099" refreshError="1"/>
      <sheetData sheetId="8100" refreshError="1"/>
      <sheetData sheetId="8101" refreshError="1"/>
      <sheetData sheetId="8102" refreshError="1"/>
      <sheetData sheetId="8103" refreshError="1"/>
      <sheetData sheetId="8104" refreshError="1"/>
      <sheetData sheetId="8105" refreshError="1"/>
      <sheetData sheetId="8106" refreshError="1"/>
      <sheetData sheetId="8107" refreshError="1"/>
      <sheetData sheetId="8108" refreshError="1"/>
      <sheetData sheetId="8109" refreshError="1"/>
      <sheetData sheetId="8110" refreshError="1"/>
      <sheetData sheetId="8111" refreshError="1"/>
      <sheetData sheetId="8112" refreshError="1"/>
      <sheetData sheetId="8113" refreshError="1"/>
      <sheetData sheetId="8114" refreshError="1"/>
      <sheetData sheetId="8115" refreshError="1"/>
      <sheetData sheetId="8116" refreshError="1"/>
      <sheetData sheetId="8117" refreshError="1"/>
      <sheetData sheetId="8118" refreshError="1"/>
      <sheetData sheetId="8119" refreshError="1"/>
      <sheetData sheetId="8120" refreshError="1"/>
      <sheetData sheetId="8121" refreshError="1"/>
      <sheetData sheetId="8122" refreshError="1"/>
      <sheetData sheetId="8123" refreshError="1"/>
      <sheetData sheetId="8124" refreshError="1"/>
      <sheetData sheetId="8125" refreshError="1"/>
      <sheetData sheetId="8126" refreshError="1"/>
      <sheetData sheetId="8127" refreshError="1"/>
      <sheetData sheetId="8128" refreshError="1"/>
      <sheetData sheetId="8129" refreshError="1"/>
      <sheetData sheetId="8130" refreshError="1"/>
      <sheetData sheetId="8131" refreshError="1"/>
      <sheetData sheetId="8132" refreshError="1"/>
      <sheetData sheetId="8133" refreshError="1"/>
      <sheetData sheetId="8134" refreshError="1"/>
      <sheetData sheetId="8135" refreshError="1"/>
      <sheetData sheetId="8136" refreshError="1"/>
      <sheetData sheetId="8137" refreshError="1"/>
      <sheetData sheetId="8138" refreshError="1"/>
      <sheetData sheetId="8139" refreshError="1"/>
      <sheetData sheetId="8140" refreshError="1"/>
      <sheetData sheetId="8141" refreshError="1"/>
      <sheetData sheetId="8142" refreshError="1"/>
      <sheetData sheetId="8143" refreshError="1"/>
      <sheetData sheetId="8144" refreshError="1"/>
      <sheetData sheetId="8145" refreshError="1"/>
      <sheetData sheetId="8146" refreshError="1"/>
      <sheetData sheetId="8147" refreshError="1"/>
      <sheetData sheetId="8148" refreshError="1"/>
      <sheetData sheetId="8149" refreshError="1"/>
      <sheetData sheetId="8150" refreshError="1"/>
      <sheetData sheetId="8151" refreshError="1"/>
      <sheetData sheetId="8152" refreshError="1"/>
      <sheetData sheetId="8153" refreshError="1"/>
      <sheetData sheetId="8154" refreshError="1"/>
      <sheetData sheetId="8155" refreshError="1"/>
      <sheetData sheetId="8156" refreshError="1"/>
      <sheetData sheetId="8157" refreshError="1"/>
      <sheetData sheetId="8158" refreshError="1"/>
      <sheetData sheetId="8159" refreshError="1"/>
      <sheetData sheetId="8160" refreshError="1"/>
      <sheetData sheetId="8161" refreshError="1"/>
      <sheetData sheetId="8162" refreshError="1"/>
      <sheetData sheetId="8163" refreshError="1"/>
      <sheetData sheetId="8164" refreshError="1"/>
      <sheetData sheetId="8165" refreshError="1"/>
      <sheetData sheetId="8166" refreshError="1"/>
      <sheetData sheetId="8167" refreshError="1"/>
      <sheetData sheetId="8168" refreshError="1"/>
      <sheetData sheetId="8169" refreshError="1"/>
      <sheetData sheetId="8170" refreshError="1"/>
      <sheetData sheetId="8171" refreshError="1"/>
      <sheetData sheetId="8172" refreshError="1"/>
      <sheetData sheetId="8173" refreshError="1"/>
      <sheetData sheetId="8174" refreshError="1"/>
      <sheetData sheetId="8175" refreshError="1"/>
      <sheetData sheetId="8176" refreshError="1"/>
      <sheetData sheetId="8177" refreshError="1"/>
      <sheetData sheetId="8178" refreshError="1"/>
      <sheetData sheetId="8179" refreshError="1"/>
      <sheetData sheetId="8180" refreshError="1"/>
      <sheetData sheetId="8181" refreshError="1"/>
      <sheetData sheetId="8182" refreshError="1"/>
      <sheetData sheetId="8183" refreshError="1"/>
      <sheetData sheetId="8184" refreshError="1"/>
      <sheetData sheetId="8185" refreshError="1"/>
      <sheetData sheetId="8186" refreshError="1"/>
      <sheetData sheetId="8187" refreshError="1"/>
      <sheetData sheetId="8188" refreshError="1"/>
      <sheetData sheetId="8189" refreshError="1"/>
      <sheetData sheetId="8190" refreshError="1"/>
      <sheetData sheetId="8191" refreshError="1"/>
      <sheetData sheetId="8192" refreshError="1"/>
      <sheetData sheetId="8193" refreshError="1"/>
      <sheetData sheetId="8194" refreshError="1"/>
      <sheetData sheetId="8195" refreshError="1"/>
      <sheetData sheetId="8196" refreshError="1"/>
      <sheetData sheetId="8197" refreshError="1"/>
      <sheetData sheetId="8198" refreshError="1"/>
      <sheetData sheetId="8199" refreshError="1"/>
      <sheetData sheetId="8200" refreshError="1"/>
      <sheetData sheetId="8201" refreshError="1"/>
      <sheetData sheetId="8202" refreshError="1"/>
      <sheetData sheetId="8203" refreshError="1"/>
      <sheetData sheetId="8204" refreshError="1"/>
      <sheetData sheetId="8205" refreshError="1"/>
      <sheetData sheetId="8206" refreshError="1"/>
      <sheetData sheetId="8207"/>
      <sheetData sheetId="8208" refreshError="1"/>
      <sheetData sheetId="8209" refreshError="1"/>
      <sheetData sheetId="8210" refreshError="1"/>
      <sheetData sheetId="8211" refreshError="1"/>
      <sheetData sheetId="8212" refreshError="1"/>
      <sheetData sheetId="8213" refreshError="1"/>
      <sheetData sheetId="8214" refreshError="1"/>
      <sheetData sheetId="8215" refreshError="1"/>
      <sheetData sheetId="8216" refreshError="1"/>
      <sheetData sheetId="8217" refreshError="1"/>
      <sheetData sheetId="8218" refreshError="1"/>
      <sheetData sheetId="8219" refreshError="1"/>
      <sheetData sheetId="8220" refreshError="1"/>
      <sheetData sheetId="8221" refreshError="1"/>
      <sheetData sheetId="8222" refreshError="1"/>
      <sheetData sheetId="8223" refreshError="1"/>
      <sheetData sheetId="8224" refreshError="1"/>
      <sheetData sheetId="8225" refreshError="1"/>
      <sheetData sheetId="8226" refreshError="1"/>
      <sheetData sheetId="8227" refreshError="1"/>
      <sheetData sheetId="8228" refreshError="1"/>
      <sheetData sheetId="8229" refreshError="1"/>
      <sheetData sheetId="8230" refreshError="1"/>
      <sheetData sheetId="8231" refreshError="1"/>
      <sheetData sheetId="8232" refreshError="1"/>
      <sheetData sheetId="8233" refreshError="1"/>
      <sheetData sheetId="8234" refreshError="1"/>
      <sheetData sheetId="8235" refreshError="1"/>
      <sheetData sheetId="8236" refreshError="1"/>
      <sheetData sheetId="8237" refreshError="1"/>
      <sheetData sheetId="8238" refreshError="1"/>
      <sheetData sheetId="8239" refreshError="1"/>
      <sheetData sheetId="8240" refreshError="1"/>
      <sheetData sheetId="8241" refreshError="1"/>
      <sheetData sheetId="8242" refreshError="1"/>
      <sheetData sheetId="8243" refreshError="1"/>
      <sheetData sheetId="8244" refreshError="1"/>
      <sheetData sheetId="8245" refreshError="1"/>
      <sheetData sheetId="8246" refreshError="1"/>
      <sheetData sheetId="8247" refreshError="1"/>
      <sheetData sheetId="8248" refreshError="1"/>
      <sheetData sheetId="8249"/>
      <sheetData sheetId="8250"/>
      <sheetData sheetId="8251" refreshError="1"/>
      <sheetData sheetId="8252" refreshError="1"/>
      <sheetData sheetId="8253" refreshError="1"/>
      <sheetData sheetId="8254"/>
      <sheetData sheetId="8255" refreshError="1"/>
      <sheetData sheetId="8256"/>
      <sheetData sheetId="8257" refreshError="1"/>
      <sheetData sheetId="8258" refreshError="1"/>
      <sheetData sheetId="8259" refreshError="1"/>
      <sheetData sheetId="8260" refreshError="1"/>
      <sheetData sheetId="8261" refreshError="1"/>
      <sheetData sheetId="8262" refreshError="1"/>
      <sheetData sheetId="8263" refreshError="1"/>
      <sheetData sheetId="8264" refreshError="1"/>
      <sheetData sheetId="8265" refreshError="1"/>
      <sheetData sheetId="8266"/>
      <sheetData sheetId="8267" refreshError="1"/>
      <sheetData sheetId="8268"/>
      <sheetData sheetId="8269">
        <row r="40">
          <cell r="C40">
            <v>0</v>
          </cell>
        </row>
      </sheetData>
      <sheetData sheetId="8270">
        <row r="1">
          <cell r="B1" t="str">
            <v>наименование</v>
          </cell>
        </row>
      </sheetData>
      <sheetData sheetId="8271">
        <row r="10">
          <cell r="A10" t="str">
            <v>Амортизация</v>
          </cell>
        </row>
      </sheetData>
      <sheetData sheetId="8272"/>
      <sheetData sheetId="8273" refreshError="1"/>
      <sheetData sheetId="8274" refreshError="1"/>
      <sheetData sheetId="8275" refreshError="1"/>
      <sheetData sheetId="8276" refreshError="1"/>
      <sheetData sheetId="8277"/>
      <sheetData sheetId="8278" refreshError="1"/>
      <sheetData sheetId="8279" refreshError="1"/>
      <sheetData sheetId="8280" refreshError="1"/>
      <sheetData sheetId="8281">
        <row r="40">
          <cell r="C40">
            <v>0</v>
          </cell>
        </row>
      </sheetData>
      <sheetData sheetId="8282"/>
      <sheetData sheetId="8283"/>
      <sheetData sheetId="8284"/>
      <sheetData sheetId="8285" refreshError="1"/>
      <sheetData sheetId="8286" refreshError="1"/>
      <sheetData sheetId="8287" refreshError="1"/>
      <sheetData sheetId="8288" refreshError="1"/>
      <sheetData sheetId="8289"/>
      <sheetData sheetId="8290"/>
      <sheetData sheetId="8291"/>
      <sheetData sheetId="8292"/>
      <sheetData sheetId="8293">
        <row r="6">
          <cell r="C6" t="str">
            <v>01/10/2007</v>
          </cell>
        </row>
      </sheetData>
      <sheetData sheetId="8294"/>
      <sheetData sheetId="8295">
        <row r="28">
          <cell r="N28">
            <v>1.27</v>
          </cell>
        </row>
      </sheetData>
      <sheetData sheetId="8296"/>
      <sheetData sheetId="8297"/>
      <sheetData sheetId="8298"/>
      <sheetData sheetId="8299" refreshError="1"/>
      <sheetData sheetId="8300"/>
      <sheetData sheetId="8301"/>
      <sheetData sheetId="8302"/>
      <sheetData sheetId="8303"/>
      <sheetData sheetId="8304"/>
      <sheetData sheetId="8305"/>
      <sheetData sheetId="8306"/>
      <sheetData sheetId="8307"/>
      <sheetData sheetId="8308"/>
      <sheetData sheetId="8309"/>
      <sheetData sheetId="8310"/>
      <sheetData sheetId="8311"/>
      <sheetData sheetId="8312">
        <row r="2">
          <cell r="AR2">
            <v>1.08</v>
          </cell>
        </row>
      </sheetData>
      <sheetData sheetId="8313"/>
      <sheetData sheetId="8314"/>
      <sheetData sheetId="8315"/>
      <sheetData sheetId="8316"/>
      <sheetData sheetId="8317"/>
      <sheetData sheetId="8318"/>
      <sheetData sheetId="8319"/>
      <sheetData sheetId="8320"/>
      <sheetData sheetId="8321"/>
      <sheetData sheetId="8322"/>
      <sheetData sheetId="8323"/>
      <sheetData sheetId="8324"/>
      <sheetData sheetId="8325"/>
      <sheetData sheetId="8326"/>
      <sheetData sheetId="8327"/>
      <sheetData sheetId="8328" refreshError="1"/>
      <sheetData sheetId="8329" refreshError="1"/>
      <sheetData sheetId="8330">
        <row r="10">
          <cell r="A10" t="str">
            <v>Амортизация</v>
          </cell>
        </row>
      </sheetData>
      <sheetData sheetId="8331">
        <row r="1">
          <cell r="B1" t="str">
            <v>наименование</v>
          </cell>
        </row>
      </sheetData>
      <sheetData sheetId="8332">
        <row r="10">
          <cell r="A10" t="str">
            <v>Амортизация</v>
          </cell>
        </row>
      </sheetData>
      <sheetData sheetId="8333" refreshError="1"/>
      <sheetData sheetId="8334">
        <row r="2">
          <cell r="D2" t="str">
            <v>2002</v>
          </cell>
        </row>
      </sheetData>
      <sheetData sheetId="8335"/>
      <sheetData sheetId="8336">
        <row r="2">
          <cell r="D2">
            <v>2003</v>
          </cell>
        </row>
      </sheetData>
      <sheetData sheetId="8337">
        <row r="40">
          <cell r="C40">
            <v>0</v>
          </cell>
        </row>
      </sheetData>
      <sheetData sheetId="8338"/>
      <sheetData sheetId="8339">
        <row r="28">
          <cell r="N28">
            <v>1.27</v>
          </cell>
        </row>
      </sheetData>
      <sheetData sheetId="8340"/>
      <sheetData sheetId="8341"/>
      <sheetData sheetId="8342">
        <row r="40">
          <cell r="C40">
            <v>0</v>
          </cell>
        </row>
      </sheetData>
      <sheetData sheetId="8343"/>
      <sheetData sheetId="8344"/>
      <sheetData sheetId="8345"/>
      <sheetData sheetId="8346"/>
      <sheetData sheetId="8347"/>
      <sheetData sheetId="8348"/>
      <sheetData sheetId="8349"/>
      <sheetData sheetId="8350"/>
      <sheetData sheetId="8351"/>
      <sheetData sheetId="8352"/>
      <sheetData sheetId="8353"/>
      <sheetData sheetId="8354"/>
      <sheetData sheetId="8355"/>
      <sheetData sheetId="8356">
        <row r="31">
          <cell r="B31">
            <v>64821.38241765873</v>
          </cell>
        </row>
      </sheetData>
      <sheetData sheetId="8357"/>
      <sheetData sheetId="8358"/>
      <sheetData sheetId="8359"/>
      <sheetData sheetId="8360"/>
      <sheetData sheetId="8361"/>
      <sheetData sheetId="8362"/>
      <sheetData sheetId="8363"/>
      <sheetData sheetId="8364"/>
      <sheetData sheetId="8365"/>
      <sheetData sheetId="8366"/>
      <sheetData sheetId="8367"/>
      <sheetData sheetId="8368"/>
      <sheetData sheetId="8369" refreshError="1"/>
      <sheetData sheetId="8370"/>
      <sheetData sheetId="8371"/>
      <sheetData sheetId="8372"/>
      <sheetData sheetId="8373"/>
      <sheetData sheetId="8374"/>
      <sheetData sheetId="8375"/>
      <sheetData sheetId="8376"/>
      <sheetData sheetId="8377"/>
      <sheetData sheetId="8378"/>
      <sheetData sheetId="8379"/>
      <sheetData sheetId="8380"/>
      <sheetData sheetId="8381"/>
      <sheetData sheetId="8382"/>
      <sheetData sheetId="8383"/>
      <sheetData sheetId="8384"/>
      <sheetData sheetId="8385"/>
      <sheetData sheetId="8386"/>
      <sheetData sheetId="8387"/>
      <sheetData sheetId="8388"/>
      <sheetData sheetId="8389"/>
      <sheetData sheetId="8390"/>
      <sheetData sheetId="8391"/>
      <sheetData sheetId="8392"/>
      <sheetData sheetId="8393"/>
      <sheetData sheetId="8394"/>
      <sheetData sheetId="8395"/>
      <sheetData sheetId="8396"/>
      <sheetData sheetId="8397"/>
      <sheetData sheetId="8398"/>
      <sheetData sheetId="8399"/>
      <sheetData sheetId="8400"/>
      <sheetData sheetId="8401"/>
      <sheetData sheetId="8402"/>
      <sheetData sheetId="8403"/>
      <sheetData sheetId="8404"/>
      <sheetData sheetId="8405"/>
      <sheetData sheetId="8406"/>
      <sheetData sheetId="8407"/>
      <sheetData sheetId="8408"/>
      <sheetData sheetId="8409"/>
      <sheetData sheetId="8410"/>
      <sheetData sheetId="8411"/>
      <sheetData sheetId="8412"/>
      <sheetData sheetId="8413"/>
      <sheetData sheetId="8414"/>
      <sheetData sheetId="8415"/>
      <sheetData sheetId="8416"/>
      <sheetData sheetId="8417"/>
      <sheetData sheetId="8418"/>
      <sheetData sheetId="8419"/>
      <sheetData sheetId="8420"/>
      <sheetData sheetId="8421"/>
      <sheetData sheetId="8422"/>
      <sheetData sheetId="8423"/>
      <sheetData sheetId="8424"/>
      <sheetData sheetId="8425"/>
      <sheetData sheetId="8426"/>
      <sheetData sheetId="8427"/>
      <sheetData sheetId="8428"/>
      <sheetData sheetId="8429"/>
      <sheetData sheetId="8430"/>
      <sheetData sheetId="8431"/>
      <sheetData sheetId="8432"/>
      <sheetData sheetId="8433"/>
      <sheetData sheetId="8434">
        <row r="7">
          <cell r="C7">
            <v>0.18</v>
          </cell>
        </row>
      </sheetData>
      <sheetData sheetId="8435"/>
      <sheetData sheetId="8436"/>
      <sheetData sheetId="8437"/>
      <sheetData sheetId="8438"/>
      <sheetData sheetId="8439"/>
      <sheetData sheetId="8440"/>
      <sheetData sheetId="8441"/>
      <sheetData sheetId="8442"/>
      <sheetData sheetId="8443"/>
      <sheetData sheetId="8444"/>
      <sheetData sheetId="8445"/>
      <sheetData sheetId="8446"/>
      <sheetData sheetId="8447"/>
      <sheetData sheetId="8448"/>
      <sheetData sheetId="8449"/>
      <sheetData sheetId="8450"/>
      <sheetData sheetId="8451"/>
      <sheetData sheetId="8452"/>
      <sheetData sheetId="8453"/>
      <sheetData sheetId="8454"/>
      <sheetData sheetId="8455"/>
      <sheetData sheetId="8456"/>
      <sheetData sheetId="8457"/>
      <sheetData sheetId="8458">
        <row r="9">
          <cell r="AH9">
            <v>2862380.5</v>
          </cell>
        </row>
      </sheetData>
      <sheetData sheetId="8459"/>
      <sheetData sheetId="8460">
        <row r="3">
          <cell r="H3" t="str">
            <v>Bag Beer Krepkoye - pet 01.50L -</v>
          </cell>
        </row>
      </sheetData>
      <sheetData sheetId="8461"/>
      <sheetData sheetId="8462"/>
      <sheetData sheetId="8463"/>
      <sheetData sheetId="8464" refreshError="1"/>
      <sheetData sheetId="8465" refreshError="1"/>
      <sheetData sheetId="8466" refreshError="1"/>
      <sheetData sheetId="8467" refreshError="1"/>
      <sheetData sheetId="8468" refreshError="1"/>
      <sheetData sheetId="8469" refreshError="1"/>
      <sheetData sheetId="8470" refreshError="1"/>
      <sheetData sheetId="8471" refreshError="1"/>
      <sheetData sheetId="8472" refreshError="1"/>
      <sheetData sheetId="8473" refreshError="1"/>
      <sheetData sheetId="8474" refreshError="1"/>
      <sheetData sheetId="8475" refreshError="1"/>
      <sheetData sheetId="8476" refreshError="1"/>
      <sheetData sheetId="8477" refreshError="1"/>
      <sheetData sheetId="8478" refreshError="1"/>
      <sheetData sheetId="8479" refreshError="1"/>
      <sheetData sheetId="8480" refreshError="1"/>
      <sheetData sheetId="8481" refreshError="1"/>
      <sheetData sheetId="8482" refreshError="1"/>
      <sheetData sheetId="8483" refreshError="1"/>
      <sheetData sheetId="8484" refreshError="1"/>
      <sheetData sheetId="8485" refreshError="1"/>
      <sheetData sheetId="8486" refreshError="1"/>
      <sheetData sheetId="8487" refreshError="1"/>
      <sheetData sheetId="8488" refreshError="1"/>
      <sheetData sheetId="8489" refreshError="1"/>
      <sheetData sheetId="8490" refreshError="1"/>
      <sheetData sheetId="8491" refreshError="1"/>
      <sheetData sheetId="8492" refreshError="1"/>
      <sheetData sheetId="8493" refreshError="1"/>
      <sheetData sheetId="8494" refreshError="1"/>
      <sheetData sheetId="8495" refreshError="1"/>
      <sheetData sheetId="8496"/>
      <sheetData sheetId="8497" refreshError="1"/>
      <sheetData sheetId="8498" refreshError="1"/>
      <sheetData sheetId="8499" refreshError="1"/>
      <sheetData sheetId="8500" refreshError="1"/>
      <sheetData sheetId="8501" refreshError="1"/>
      <sheetData sheetId="8502" refreshError="1"/>
      <sheetData sheetId="8503" refreshError="1"/>
      <sheetData sheetId="8504" refreshError="1"/>
      <sheetData sheetId="8505" refreshError="1"/>
      <sheetData sheetId="8506" refreshError="1"/>
      <sheetData sheetId="8507" refreshError="1"/>
      <sheetData sheetId="8508" refreshError="1"/>
      <sheetData sheetId="8509" refreshError="1"/>
      <sheetData sheetId="8510" refreshError="1"/>
      <sheetData sheetId="8511" refreshError="1"/>
      <sheetData sheetId="8512" refreshError="1"/>
      <sheetData sheetId="8513" refreshError="1"/>
      <sheetData sheetId="8514" refreshError="1"/>
      <sheetData sheetId="8515" refreshError="1"/>
      <sheetData sheetId="8516" refreshError="1"/>
      <sheetData sheetId="8517" refreshError="1"/>
      <sheetData sheetId="8518" refreshError="1"/>
      <sheetData sheetId="8519" refreshError="1"/>
      <sheetData sheetId="8520" refreshError="1"/>
      <sheetData sheetId="8521" refreshError="1"/>
      <sheetData sheetId="8522"/>
      <sheetData sheetId="8523" refreshError="1"/>
      <sheetData sheetId="8524" refreshError="1"/>
      <sheetData sheetId="8525" refreshError="1"/>
      <sheetData sheetId="8526" refreshError="1"/>
      <sheetData sheetId="8527" refreshError="1"/>
      <sheetData sheetId="8528" refreshError="1"/>
      <sheetData sheetId="8529" refreshError="1"/>
      <sheetData sheetId="8530" refreshError="1"/>
      <sheetData sheetId="8531" refreshError="1"/>
      <sheetData sheetId="8532"/>
      <sheetData sheetId="8533"/>
      <sheetData sheetId="8534" refreshError="1"/>
      <sheetData sheetId="8535" refreshError="1"/>
      <sheetData sheetId="8536" refreshError="1"/>
      <sheetData sheetId="8537" refreshError="1"/>
      <sheetData sheetId="8538" refreshError="1"/>
      <sheetData sheetId="8539" refreshError="1"/>
      <sheetData sheetId="8540"/>
      <sheetData sheetId="8541" refreshError="1"/>
      <sheetData sheetId="8542" refreshError="1"/>
      <sheetData sheetId="8543" refreshError="1"/>
      <sheetData sheetId="8544" refreshError="1"/>
      <sheetData sheetId="8545" refreshError="1"/>
      <sheetData sheetId="8546" refreshError="1"/>
      <sheetData sheetId="8547" refreshError="1"/>
      <sheetData sheetId="8548" refreshError="1"/>
      <sheetData sheetId="8549" refreshError="1"/>
      <sheetData sheetId="8550" refreshError="1"/>
      <sheetData sheetId="8551" refreshError="1"/>
      <sheetData sheetId="8552" refreshError="1"/>
      <sheetData sheetId="8553" refreshError="1"/>
      <sheetData sheetId="8554" refreshError="1"/>
      <sheetData sheetId="8555" refreshError="1"/>
      <sheetData sheetId="8556" refreshError="1"/>
      <sheetData sheetId="8557" refreshError="1"/>
      <sheetData sheetId="8558"/>
      <sheetData sheetId="8559"/>
      <sheetData sheetId="8560" refreshError="1"/>
      <sheetData sheetId="8561" refreshError="1"/>
      <sheetData sheetId="8562" refreshError="1"/>
      <sheetData sheetId="8563" refreshError="1"/>
      <sheetData sheetId="8564" refreshError="1"/>
      <sheetData sheetId="8565" refreshError="1"/>
      <sheetData sheetId="8566" refreshError="1"/>
      <sheetData sheetId="8567" refreshError="1"/>
      <sheetData sheetId="8568"/>
      <sheetData sheetId="8569"/>
      <sheetData sheetId="8570"/>
      <sheetData sheetId="8571"/>
      <sheetData sheetId="8572"/>
      <sheetData sheetId="8573"/>
      <sheetData sheetId="8574"/>
      <sheetData sheetId="8575"/>
      <sheetData sheetId="8576"/>
      <sheetData sheetId="8577"/>
      <sheetData sheetId="8578"/>
      <sheetData sheetId="8579"/>
      <sheetData sheetId="8580"/>
      <sheetData sheetId="8581"/>
      <sheetData sheetId="8582"/>
      <sheetData sheetId="8583">
        <row r="2">
          <cell r="AR2">
            <v>1.08</v>
          </cell>
        </row>
      </sheetData>
      <sheetData sheetId="8584"/>
      <sheetData sheetId="8585"/>
      <sheetData sheetId="8586"/>
      <sheetData sheetId="8587" refreshError="1"/>
      <sheetData sheetId="8588" refreshError="1"/>
      <sheetData sheetId="8589" refreshError="1"/>
      <sheetData sheetId="8590" refreshError="1"/>
      <sheetData sheetId="8591" refreshError="1"/>
      <sheetData sheetId="8592" refreshError="1"/>
      <sheetData sheetId="8593" refreshError="1"/>
      <sheetData sheetId="8594" refreshError="1"/>
      <sheetData sheetId="8595" refreshError="1"/>
      <sheetData sheetId="8596" refreshError="1"/>
      <sheetData sheetId="8597" refreshError="1"/>
      <sheetData sheetId="8598" refreshError="1"/>
      <sheetData sheetId="8599" refreshError="1"/>
      <sheetData sheetId="8600" refreshError="1"/>
      <sheetData sheetId="8601" refreshError="1"/>
      <sheetData sheetId="8602" refreshError="1"/>
      <sheetData sheetId="8603" refreshError="1"/>
      <sheetData sheetId="8604"/>
      <sheetData sheetId="8605" refreshError="1"/>
      <sheetData sheetId="8606"/>
      <sheetData sheetId="8607"/>
      <sheetData sheetId="8608">
        <row r="31">
          <cell r="B31">
            <v>64821.38241765873</v>
          </cell>
        </row>
      </sheetData>
      <sheetData sheetId="8609" refreshError="1"/>
      <sheetData sheetId="8610" refreshError="1"/>
      <sheetData sheetId="8611" refreshError="1"/>
      <sheetData sheetId="8612" refreshError="1"/>
      <sheetData sheetId="8613" refreshError="1"/>
      <sheetData sheetId="8614" refreshError="1"/>
      <sheetData sheetId="8615" refreshError="1"/>
      <sheetData sheetId="8616" refreshError="1"/>
      <sheetData sheetId="8617" refreshError="1"/>
      <sheetData sheetId="8618" refreshError="1"/>
      <sheetData sheetId="8619" refreshError="1"/>
      <sheetData sheetId="8620" refreshError="1"/>
      <sheetData sheetId="8621" refreshError="1"/>
      <sheetData sheetId="8622" refreshError="1"/>
      <sheetData sheetId="8623" refreshError="1"/>
      <sheetData sheetId="8624" refreshError="1"/>
      <sheetData sheetId="8625" refreshError="1"/>
      <sheetData sheetId="8626" refreshError="1"/>
      <sheetData sheetId="8627" refreshError="1"/>
      <sheetData sheetId="8628" refreshError="1"/>
      <sheetData sheetId="8629"/>
      <sheetData sheetId="8630"/>
      <sheetData sheetId="8631">
        <row r="31">
          <cell r="B31">
            <v>64821.38241765873</v>
          </cell>
        </row>
      </sheetData>
      <sheetData sheetId="8632"/>
      <sheetData sheetId="8633"/>
      <sheetData sheetId="8634"/>
      <sheetData sheetId="8635"/>
      <sheetData sheetId="8636"/>
      <sheetData sheetId="8637"/>
      <sheetData sheetId="8638"/>
      <sheetData sheetId="8639"/>
      <sheetData sheetId="8640"/>
      <sheetData sheetId="8641">
        <row r="5">
          <cell r="B5" t="str">
            <v>Генеральный список вопросов экспертов в целях подготовки к IPO: Стадия 1</v>
          </cell>
        </row>
      </sheetData>
      <sheetData sheetId="8642"/>
      <sheetData sheetId="8643"/>
      <sheetData sheetId="8644"/>
      <sheetData sheetId="8645"/>
      <sheetData sheetId="8646"/>
      <sheetData sheetId="8647"/>
      <sheetData sheetId="8648"/>
      <sheetData sheetId="8649">
        <row r="3">
          <cell r="H3" t="str">
            <v>Bag Beer Krepkoye - pet 01.50L -</v>
          </cell>
        </row>
      </sheetData>
      <sheetData sheetId="8650">
        <row r="9">
          <cell r="AH9">
            <v>2862380.5</v>
          </cell>
        </row>
      </sheetData>
      <sheetData sheetId="8651">
        <row r="3">
          <cell r="H3" t="str">
            <v>Bag Beer Krepkoye - pet 01.50L -</v>
          </cell>
        </row>
      </sheetData>
      <sheetData sheetId="8652">
        <row r="3">
          <cell r="H3" t="str">
            <v>Bag Beer Krepkoye - pet 01.50L -</v>
          </cell>
        </row>
      </sheetData>
      <sheetData sheetId="8653">
        <row r="3">
          <cell r="H3" t="str">
            <v>Bag Beer Krepkoye - pet 01.50L -</v>
          </cell>
        </row>
      </sheetData>
      <sheetData sheetId="8654" refreshError="1"/>
      <sheetData sheetId="8655" refreshError="1"/>
      <sheetData sheetId="8656" refreshError="1"/>
      <sheetData sheetId="8657" refreshError="1"/>
      <sheetData sheetId="8658" refreshError="1"/>
      <sheetData sheetId="8659" refreshError="1"/>
      <sheetData sheetId="8660" refreshError="1"/>
      <sheetData sheetId="8661" refreshError="1"/>
      <sheetData sheetId="8662" refreshError="1"/>
      <sheetData sheetId="8663" refreshError="1"/>
      <sheetData sheetId="8664" refreshError="1"/>
      <sheetData sheetId="8665" refreshError="1"/>
      <sheetData sheetId="8666" refreshError="1"/>
      <sheetData sheetId="8667" refreshError="1"/>
      <sheetData sheetId="8668" refreshError="1"/>
      <sheetData sheetId="8669" refreshError="1"/>
      <sheetData sheetId="8670" refreshError="1"/>
      <sheetData sheetId="8671" refreshError="1"/>
      <sheetData sheetId="8672" refreshError="1"/>
      <sheetData sheetId="8673" refreshError="1"/>
      <sheetData sheetId="8674" refreshError="1"/>
      <sheetData sheetId="8675" refreshError="1"/>
      <sheetData sheetId="8676" refreshError="1"/>
      <sheetData sheetId="8677" refreshError="1"/>
      <sheetData sheetId="8678"/>
      <sheetData sheetId="8679" refreshError="1"/>
      <sheetData sheetId="8680"/>
      <sheetData sheetId="8681"/>
      <sheetData sheetId="8682"/>
      <sheetData sheetId="8683"/>
      <sheetData sheetId="8684"/>
      <sheetData sheetId="8685"/>
      <sheetData sheetId="8686"/>
      <sheetData sheetId="8687"/>
      <sheetData sheetId="8688"/>
      <sheetData sheetId="8689"/>
      <sheetData sheetId="8690"/>
      <sheetData sheetId="8691"/>
      <sheetData sheetId="8692"/>
      <sheetData sheetId="8693"/>
      <sheetData sheetId="8694"/>
      <sheetData sheetId="8695"/>
      <sheetData sheetId="8696"/>
      <sheetData sheetId="8697"/>
      <sheetData sheetId="8698"/>
      <sheetData sheetId="8699"/>
      <sheetData sheetId="8700">
        <row r="7">
          <cell r="C7">
            <v>0.18</v>
          </cell>
        </row>
      </sheetData>
      <sheetData sheetId="8701"/>
      <sheetData sheetId="8702"/>
      <sheetData sheetId="8703"/>
      <sheetData sheetId="8704"/>
      <sheetData sheetId="8705"/>
      <sheetData sheetId="8706"/>
      <sheetData sheetId="8707"/>
      <sheetData sheetId="8708"/>
      <sheetData sheetId="8709"/>
      <sheetData sheetId="8710"/>
      <sheetData sheetId="8711"/>
      <sheetData sheetId="8712"/>
      <sheetData sheetId="8713"/>
      <sheetData sheetId="8714"/>
      <sheetData sheetId="8715"/>
      <sheetData sheetId="8716"/>
      <sheetData sheetId="8717"/>
      <sheetData sheetId="8718"/>
      <sheetData sheetId="8719"/>
      <sheetData sheetId="8720"/>
      <sheetData sheetId="8721"/>
      <sheetData sheetId="8722"/>
      <sheetData sheetId="8723"/>
      <sheetData sheetId="8724"/>
      <sheetData sheetId="8725"/>
      <sheetData sheetId="8726"/>
      <sheetData sheetId="8727"/>
      <sheetData sheetId="8728"/>
      <sheetData sheetId="8729"/>
      <sheetData sheetId="8730"/>
      <sheetData sheetId="8731"/>
      <sheetData sheetId="8732"/>
      <sheetData sheetId="8733"/>
      <sheetData sheetId="8734"/>
      <sheetData sheetId="8735"/>
      <sheetData sheetId="8736"/>
      <sheetData sheetId="8737"/>
      <sheetData sheetId="8738"/>
      <sheetData sheetId="8739"/>
      <sheetData sheetId="8740" refreshError="1"/>
      <sheetData sheetId="8741" refreshError="1"/>
      <sheetData sheetId="8742" refreshError="1"/>
      <sheetData sheetId="8743" refreshError="1"/>
      <sheetData sheetId="8744" refreshError="1"/>
      <sheetData sheetId="8745" refreshError="1"/>
      <sheetData sheetId="8746" refreshError="1"/>
      <sheetData sheetId="8747" refreshError="1"/>
      <sheetData sheetId="8748" refreshError="1"/>
      <sheetData sheetId="8749" refreshError="1"/>
      <sheetData sheetId="8750" refreshError="1"/>
      <sheetData sheetId="8751" refreshError="1"/>
      <sheetData sheetId="8752" refreshError="1"/>
      <sheetData sheetId="8753" refreshError="1"/>
      <sheetData sheetId="8754" refreshError="1"/>
      <sheetData sheetId="8755" refreshError="1"/>
      <sheetData sheetId="8756" refreshError="1"/>
      <sheetData sheetId="8757" refreshError="1"/>
      <sheetData sheetId="8758" refreshError="1"/>
      <sheetData sheetId="8759" refreshError="1"/>
      <sheetData sheetId="8760" refreshError="1"/>
      <sheetData sheetId="8761" refreshError="1"/>
      <sheetData sheetId="8762" refreshError="1"/>
      <sheetData sheetId="8763" refreshError="1"/>
      <sheetData sheetId="8764" refreshError="1"/>
      <sheetData sheetId="8765" refreshError="1"/>
      <sheetData sheetId="8766" refreshError="1"/>
      <sheetData sheetId="8767" refreshError="1"/>
      <sheetData sheetId="8768" refreshError="1"/>
      <sheetData sheetId="8769" refreshError="1"/>
      <sheetData sheetId="8770" refreshError="1"/>
      <sheetData sheetId="8771" refreshError="1"/>
      <sheetData sheetId="8772" refreshError="1"/>
      <sheetData sheetId="8773" refreshError="1"/>
      <sheetData sheetId="8774" refreshError="1"/>
      <sheetData sheetId="8775" refreshError="1"/>
      <sheetData sheetId="8776" refreshError="1"/>
      <sheetData sheetId="8777" refreshError="1"/>
      <sheetData sheetId="8778" refreshError="1"/>
      <sheetData sheetId="8779" refreshError="1"/>
      <sheetData sheetId="8780" refreshError="1"/>
      <sheetData sheetId="8781" refreshError="1"/>
      <sheetData sheetId="8782" refreshError="1"/>
      <sheetData sheetId="8783" refreshError="1"/>
      <sheetData sheetId="8784" refreshError="1"/>
      <sheetData sheetId="8785" refreshError="1"/>
      <sheetData sheetId="8786" refreshError="1"/>
      <sheetData sheetId="8787" refreshError="1"/>
      <sheetData sheetId="8788" refreshError="1"/>
      <sheetData sheetId="8789" refreshError="1"/>
      <sheetData sheetId="8790" refreshError="1"/>
      <sheetData sheetId="8791" refreshError="1"/>
      <sheetData sheetId="8792" refreshError="1"/>
      <sheetData sheetId="8793" refreshError="1"/>
      <sheetData sheetId="8794" refreshError="1"/>
      <sheetData sheetId="8795" refreshError="1"/>
      <sheetData sheetId="8796" refreshError="1"/>
      <sheetData sheetId="8797" refreshError="1"/>
      <sheetData sheetId="8798" refreshError="1"/>
      <sheetData sheetId="8799" refreshError="1"/>
      <sheetData sheetId="8800" refreshError="1"/>
      <sheetData sheetId="8801" refreshError="1"/>
      <sheetData sheetId="8802" refreshError="1"/>
      <sheetData sheetId="8803" refreshError="1"/>
      <sheetData sheetId="8804" refreshError="1"/>
      <sheetData sheetId="8805" refreshError="1"/>
      <sheetData sheetId="8806" refreshError="1"/>
      <sheetData sheetId="8807" refreshError="1"/>
      <sheetData sheetId="8808" refreshError="1"/>
      <sheetData sheetId="8809" refreshError="1"/>
      <sheetData sheetId="8810" refreshError="1"/>
      <sheetData sheetId="8811" refreshError="1"/>
      <sheetData sheetId="8812" refreshError="1"/>
      <sheetData sheetId="8813" refreshError="1"/>
      <sheetData sheetId="8814" refreshError="1"/>
      <sheetData sheetId="8815" refreshError="1"/>
      <sheetData sheetId="8816" refreshError="1"/>
      <sheetData sheetId="8817" refreshError="1"/>
      <sheetData sheetId="8818" refreshError="1"/>
      <sheetData sheetId="8819" refreshError="1"/>
      <sheetData sheetId="8820" refreshError="1"/>
      <sheetData sheetId="8821" refreshError="1"/>
      <sheetData sheetId="8822" refreshError="1"/>
      <sheetData sheetId="8823" refreshError="1"/>
      <sheetData sheetId="8824" refreshError="1"/>
      <sheetData sheetId="8825" refreshError="1"/>
      <sheetData sheetId="8826" refreshError="1"/>
      <sheetData sheetId="8827" refreshError="1"/>
      <sheetData sheetId="8828" refreshError="1"/>
      <sheetData sheetId="8829" refreshError="1"/>
      <sheetData sheetId="8830" refreshError="1"/>
      <sheetData sheetId="8831" refreshError="1"/>
      <sheetData sheetId="8832" refreshError="1"/>
      <sheetData sheetId="8833" refreshError="1"/>
      <sheetData sheetId="8834" refreshError="1"/>
      <sheetData sheetId="8835" refreshError="1"/>
      <sheetData sheetId="8836" refreshError="1"/>
      <sheetData sheetId="8837" refreshError="1"/>
      <sheetData sheetId="8838" refreshError="1"/>
      <sheetData sheetId="8839" refreshError="1"/>
      <sheetData sheetId="8840" refreshError="1"/>
      <sheetData sheetId="8841" refreshError="1"/>
      <sheetData sheetId="8842" refreshError="1"/>
      <sheetData sheetId="8843" refreshError="1"/>
      <sheetData sheetId="8844" refreshError="1"/>
      <sheetData sheetId="8845" refreshError="1"/>
      <sheetData sheetId="8846" refreshError="1"/>
      <sheetData sheetId="8847" refreshError="1"/>
      <sheetData sheetId="8848" refreshError="1"/>
      <sheetData sheetId="8849" refreshError="1"/>
      <sheetData sheetId="8850" refreshError="1"/>
      <sheetData sheetId="8851" refreshError="1"/>
      <sheetData sheetId="8852" refreshError="1"/>
      <sheetData sheetId="8853" refreshError="1"/>
      <sheetData sheetId="8854" refreshError="1"/>
      <sheetData sheetId="8855" refreshError="1"/>
      <sheetData sheetId="8856" refreshError="1"/>
      <sheetData sheetId="8857" refreshError="1"/>
      <sheetData sheetId="8858" refreshError="1"/>
      <sheetData sheetId="8859" refreshError="1"/>
      <sheetData sheetId="8860" refreshError="1"/>
      <sheetData sheetId="8861" refreshError="1"/>
      <sheetData sheetId="8862" refreshError="1"/>
      <sheetData sheetId="8863" refreshError="1"/>
      <sheetData sheetId="8864" refreshError="1"/>
      <sheetData sheetId="8865" refreshError="1"/>
      <sheetData sheetId="8866" refreshError="1"/>
      <sheetData sheetId="8867" refreshError="1"/>
      <sheetData sheetId="8868" refreshError="1"/>
      <sheetData sheetId="8869" refreshError="1"/>
      <sheetData sheetId="8870" refreshError="1"/>
      <sheetData sheetId="8871" refreshError="1"/>
      <sheetData sheetId="8872" refreshError="1"/>
      <sheetData sheetId="8873" refreshError="1"/>
      <sheetData sheetId="8874" refreshError="1"/>
      <sheetData sheetId="8875" refreshError="1"/>
      <sheetData sheetId="8876" refreshError="1"/>
      <sheetData sheetId="8877" refreshError="1"/>
      <sheetData sheetId="8878" refreshError="1"/>
      <sheetData sheetId="8879" refreshError="1"/>
      <sheetData sheetId="8880" refreshError="1"/>
      <sheetData sheetId="8881" refreshError="1"/>
      <sheetData sheetId="8882" refreshError="1"/>
      <sheetData sheetId="8883" refreshError="1"/>
      <sheetData sheetId="8884" refreshError="1"/>
      <sheetData sheetId="8885" refreshError="1"/>
      <sheetData sheetId="8886" refreshError="1"/>
      <sheetData sheetId="8887" refreshError="1"/>
      <sheetData sheetId="8888" refreshError="1"/>
      <sheetData sheetId="8889" refreshError="1"/>
      <sheetData sheetId="8890" refreshError="1"/>
      <sheetData sheetId="8891" refreshError="1"/>
      <sheetData sheetId="8892" refreshError="1"/>
      <sheetData sheetId="8893" refreshError="1"/>
      <sheetData sheetId="8894" refreshError="1"/>
      <sheetData sheetId="8895" refreshError="1"/>
      <sheetData sheetId="8896" refreshError="1"/>
      <sheetData sheetId="8897" refreshError="1"/>
      <sheetData sheetId="8898" refreshError="1"/>
      <sheetData sheetId="8899" refreshError="1"/>
      <sheetData sheetId="8900" refreshError="1"/>
      <sheetData sheetId="8901" refreshError="1"/>
      <sheetData sheetId="8902" refreshError="1"/>
      <sheetData sheetId="8903" refreshError="1"/>
      <sheetData sheetId="8904" refreshError="1"/>
      <sheetData sheetId="8905" refreshError="1"/>
      <sheetData sheetId="8906" refreshError="1"/>
      <sheetData sheetId="8907" refreshError="1"/>
      <sheetData sheetId="8908" refreshError="1"/>
      <sheetData sheetId="8909" refreshError="1"/>
      <sheetData sheetId="8910" refreshError="1"/>
      <sheetData sheetId="8911" refreshError="1"/>
      <sheetData sheetId="8912" refreshError="1"/>
      <sheetData sheetId="8913"/>
      <sheetData sheetId="8914" refreshError="1"/>
      <sheetData sheetId="8915"/>
      <sheetData sheetId="8916" refreshError="1"/>
      <sheetData sheetId="8917" refreshError="1"/>
      <sheetData sheetId="8918" refreshError="1"/>
      <sheetData sheetId="8919" refreshError="1"/>
      <sheetData sheetId="8920" refreshError="1"/>
      <sheetData sheetId="8921" refreshError="1"/>
      <sheetData sheetId="8922" refreshError="1"/>
      <sheetData sheetId="8923" refreshError="1"/>
      <sheetData sheetId="8924" refreshError="1"/>
      <sheetData sheetId="8925"/>
      <sheetData sheetId="8926"/>
      <sheetData sheetId="8927"/>
      <sheetData sheetId="8928"/>
      <sheetData sheetId="8929"/>
      <sheetData sheetId="8930"/>
      <sheetData sheetId="8931"/>
      <sheetData sheetId="8932">
        <row r="3">
          <cell r="H3" t="str">
            <v>Bag Beer Krepkoye - pet 01.50L -</v>
          </cell>
        </row>
      </sheetData>
      <sheetData sheetId="8933">
        <row r="3">
          <cell r="H3" t="str">
            <v>Bag Beer Krepkoye - pet 01.50L -</v>
          </cell>
        </row>
      </sheetData>
      <sheetData sheetId="8934">
        <row r="3">
          <cell r="H3" t="str">
            <v>Bag Beer Krepkoye - pet 01.50L -</v>
          </cell>
        </row>
      </sheetData>
      <sheetData sheetId="8935">
        <row r="3">
          <cell r="H3" t="str">
            <v>Bag Beer Krepkoye - pet 01.50L -</v>
          </cell>
        </row>
      </sheetData>
      <sheetData sheetId="8936"/>
      <sheetData sheetId="8937"/>
      <sheetData sheetId="8938"/>
      <sheetData sheetId="8939"/>
      <sheetData sheetId="8940"/>
      <sheetData sheetId="8941"/>
      <sheetData sheetId="8942"/>
      <sheetData sheetId="8943"/>
      <sheetData sheetId="8944"/>
      <sheetData sheetId="8945"/>
      <sheetData sheetId="8946"/>
      <sheetData sheetId="8947"/>
      <sheetData sheetId="8948"/>
      <sheetData sheetId="8949">
        <row r="3">
          <cell r="H3" t="str">
            <v>Bag Beer Krepkoye - pet 01.50L -</v>
          </cell>
        </row>
      </sheetData>
      <sheetData sheetId="8950">
        <row r="3">
          <cell r="H3" t="str">
            <v>Bag Beer Krepkoye - pet 01.50L -</v>
          </cell>
        </row>
      </sheetData>
      <sheetData sheetId="8951">
        <row r="3">
          <cell r="H3" t="str">
            <v>Bag Beer Krepkoye - pet 01.50L -</v>
          </cell>
        </row>
      </sheetData>
      <sheetData sheetId="8952">
        <row r="3">
          <cell r="H3" t="str">
            <v>Bag Beer Krepkoye - pet 01.50L -</v>
          </cell>
        </row>
      </sheetData>
      <sheetData sheetId="8953"/>
      <sheetData sheetId="8954"/>
      <sheetData sheetId="8955"/>
      <sheetData sheetId="8956"/>
      <sheetData sheetId="8957"/>
      <sheetData sheetId="8958"/>
      <sheetData sheetId="8959"/>
      <sheetData sheetId="8960"/>
      <sheetData sheetId="8961"/>
      <sheetData sheetId="8962"/>
      <sheetData sheetId="8963"/>
      <sheetData sheetId="8964"/>
      <sheetData sheetId="8965"/>
      <sheetData sheetId="8966"/>
      <sheetData sheetId="8967"/>
      <sheetData sheetId="8968"/>
      <sheetData sheetId="8969"/>
      <sheetData sheetId="8970"/>
      <sheetData sheetId="8971"/>
      <sheetData sheetId="8972"/>
      <sheetData sheetId="8973"/>
      <sheetData sheetId="8974"/>
      <sheetData sheetId="8975"/>
      <sheetData sheetId="8976"/>
      <sheetData sheetId="8977"/>
      <sheetData sheetId="8978">
        <row r="7">
          <cell r="C7">
            <v>0.18</v>
          </cell>
        </row>
      </sheetData>
      <sheetData sheetId="8979"/>
      <sheetData sheetId="8980"/>
      <sheetData sheetId="8981" refreshError="1"/>
      <sheetData sheetId="8982" refreshError="1"/>
      <sheetData sheetId="8983" refreshError="1"/>
      <sheetData sheetId="8984" refreshError="1"/>
      <sheetData sheetId="8985" refreshError="1"/>
      <sheetData sheetId="8986" refreshError="1"/>
      <sheetData sheetId="8987" refreshError="1"/>
      <sheetData sheetId="8988" refreshError="1"/>
      <sheetData sheetId="8989" refreshError="1"/>
      <sheetData sheetId="8990" refreshError="1"/>
      <sheetData sheetId="8991" refreshError="1"/>
      <sheetData sheetId="8992" refreshError="1"/>
      <sheetData sheetId="8993" refreshError="1"/>
      <sheetData sheetId="8994" refreshError="1"/>
      <sheetData sheetId="8995" refreshError="1"/>
      <sheetData sheetId="8996" refreshError="1"/>
      <sheetData sheetId="8997" refreshError="1"/>
      <sheetData sheetId="8998" refreshError="1"/>
      <sheetData sheetId="8999" refreshError="1"/>
      <sheetData sheetId="9000" refreshError="1"/>
      <sheetData sheetId="9001" refreshError="1"/>
      <sheetData sheetId="9002" refreshError="1"/>
      <sheetData sheetId="9003" refreshError="1"/>
      <sheetData sheetId="9004" refreshError="1"/>
      <sheetData sheetId="9005" refreshError="1"/>
      <sheetData sheetId="9006" refreshError="1"/>
      <sheetData sheetId="9007" refreshError="1"/>
      <sheetData sheetId="9008" refreshError="1"/>
      <sheetData sheetId="9009" refreshError="1"/>
      <sheetData sheetId="9010" refreshError="1"/>
      <sheetData sheetId="9011" refreshError="1"/>
      <sheetData sheetId="9012" refreshError="1"/>
      <sheetData sheetId="9013" refreshError="1"/>
      <sheetData sheetId="9014" refreshError="1"/>
      <sheetData sheetId="9015" refreshError="1"/>
      <sheetData sheetId="9016" refreshError="1"/>
      <sheetData sheetId="9017" refreshError="1"/>
      <sheetData sheetId="9018" refreshError="1"/>
      <sheetData sheetId="9019" refreshError="1"/>
      <sheetData sheetId="9020" refreshError="1"/>
      <sheetData sheetId="9021" refreshError="1"/>
      <sheetData sheetId="9022" refreshError="1"/>
      <sheetData sheetId="9023" refreshError="1"/>
      <sheetData sheetId="9024" refreshError="1"/>
      <sheetData sheetId="9025" refreshError="1"/>
      <sheetData sheetId="9026" refreshError="1"/>
      <sheetData sheetId="9027" refreshError="1"/>
      <sheetData sheetId="9028" refreshError="1"/>
      <sheetData sheetId="9029" refreshError="1"/>
      <sheetData sheetId="9030" refreshError="1"/>
      <sheetData sheetId="9031" refreshError="1"/>
      <sheetData sheetId="9032" refreshError="1"/>
      <sheetData sheetId="9033" refreshError="1"/>
      <sheetData sheetId="9034" refreshError="1"/>
      <sheetData sheetId="9035" refreshError="1"/>
      <sheetData sheetId="9036" refreshError="1"/>
      <sheetData sheetId="9037" refreshError="1"/>
      <sheetData sheetId="9038" refreshError="1"/>
      <sheetData sheetId="9039" refreshError="1"/>
      <sheetData sheetId="9040" refreshError="1"/>
      <sheetData sheetId="9041" refreshError="1"/>
      <sheetData sheetId="9042" refreshError="1"/>
      <sheetData sheetId="9043" refreshError="1"/>
      <sheetData sheetId="9044" refreshError="1"/>
      <sheetData sheetId="9045" refreshError="1"/>
      <sheetData sheetId="9046" refreshError="1"/>
      <sheetData sheetId="9047" refreshError="1"/>
      <sheetData sheetId="9048" refreshError="1"/>
      <sheetData sheetId="9049" refreshError="1"/>
      <sheetData sheetId="9050" refreshError="1"/>
      <sheetData sheetId="9051" refreshError="1"/>
      <sheetData sheetId="9052" refreshError="1"/>
      <sheetData sheetId="9053" refreshError="1"/>
      <sheetData sheetId="9054" refreshError="1"/>
      <sheetData sheetId="9055" refreshError="1"/>
      <sheetData sheetId="9056" refreshError="1"/>
      <sheetData sheetId="9057" refreshError="1"/>
      <sheetData sheetId="9058" refreshError="1"/>
      <sheetData sheetId="9059" refreshError="1"/>
      <sheetData sheetId="9060" refreshError="1"/>
      <sheetData sheetId="9061" refreshError="1"/>
      <sheetData sheetId="9062" refreshError="1"/>
      <sheetData sheetId="9063" refreshError="1"/>
      <sheetData sheetId="9064" refreshError="1"/>
      <sheetData sheetId="9065" refreshError="1"/>
      <sheetData sheetId="9066" refreshError="1"/>
      <sheetData sheetId="9067" refreshError="1"/>
      <sheetData sheetId="9068" refreshError="1"/>
      <sheetData sheetId="9069" refreshError="1"/>
      <sheetData sheetId="9070" refreshError="1"/>
      <sheetData sheetId="9071" refreshError="1"/>
      <sheetData sheetId="9072" refreshError="1"/>
      <sheetData sheetId="9073" refreshError="1"/>
      <sheetData sheetId="9074" refreshError="1"/>
      <sheetData sheetId="9075" refreshError="1"/>
      <sheetData sheetId="9076" refreshError="1"/>
      <sheetData sheetId="9077" refreshError="1"/>
      <sheetData sheetId="9078" refreshError="1"/>
      <sheetData sheetId="9079" refreshError="1"/>
      <sheetData sheetId="9080" refreshError="1"/>
      <sheetData sheetId="9081" refreshError="1"/>
      <sheetData sheetId="9082" refreshError="1"/>
      <sheetData sheetId="9083" refreshError="1"/>
      <sheetData sheetId="9084" refreshError="1"/>
      <sheetData sheetId="9085" refreshError="1"/>
      <sheetData sheetId="9086" refreshError="1"/>
      <sheetData sheetId="9087" refreshError="1"/>
      <sheetData sheetId="9088" refreshError="1"/>
      <sheetData sheetId="9089" refreshError="1"/>
      <sheetData sheetId="9090" refreshError="1"/>
      <sheetData sheetId="9091" refreshError="1"/>
      <sheetData sheetId="9092" refreshError="1"/>
      <sheetData sheetId="9093" refreshError="1"/>
      <sheetData sheetId="9094" refreshError="1"/>
      <sheetData sheetId="9095" refreshError="1"/>
      <sheetData sheetId="9096" refreshError="1"/>
      <sheetData sheetId="9097" refreshError="1"/>
      <sheetData sheetId="9098" refreshError="1"/>
      <sheetData sheetId="9099" refreshError="1"/>
      <sheetData sheetId="9100" refreshError="1"/>
      <sheetData sheetId="9101" refreshError="1"/>
      <sheetData sheetId="9102" refreshError="1"/>
      <sheetData sheetId="9103" refreshError="1"/>
      <sheetData sheetId="9104" refreshError="1"/>
      <sheetData sheetId="9105" refreshError="1"/>
      <sheetData sheetId="9106" refreshError="1"/>
      <sheetData sheetId="9107" refreshError="1"/>
      <sheetData sheetId="9108" refreshError="1"/>
      <sheetData sheetId="9109" refreshError="1"/>
      <sheetData sheetId="9110" refreshError="1"/>
      <sheetData sheetId="9111" refreshError="1"/>
      <sheetData sheetId="9112" refreshError="1"/>
      <sheetData sheetId="9113" refreshError="1"/>
      <sheetData sheetId="9114" refreshError="1"/>
      <sheetData sheetId="9115" refreshError="1"/>
      <sheetData sheetId="9116" refreshError="1"/>
      <sheetData sheetId="9117" refreshError="1"/>
      <sheetData sheetId="9118" refreshError="1"/>
      <sheetData sheetId="9119" refreshError="1"/>
      <sheetData sheetId="9120" refreshError="1"/>
      <sheetData sheetId="9121" refreshError="1"/>
      <sheetData sheetId="9122" refreshError="1"/>
      <sheetData sheetId="9123" refreshError="1"/>
      <sheetData sheetId="9124" refreshError="1"/>
      <sheetData sheetId="9125" refreshError="1"/>
      <sheetData sheetId="9126" refreshError="1"/>
      <sheetData sheetId="9127" refreshError="1"/>
      <sheetData sheetId="9128" refreshError="1"/>
      <sheetData sheetId="9129" refreshError="1"/>
      <sheetData sheetId="9130" refreshError="1"/>
      <sheetData sheetId="9131" refreshError="1"/>
      <sheetData sheetId="9132" refreshError="1"/>
      <sheetData sheetId="9133" refreshError="1"/>
      <sheetData sheetId="9134" refreshError="1"/>
      <sheetData sheetId="9135" refreshError="1"/>
      <sheetData sheetId="9136" refreshError="1"/>
      <sheetData sheetId="9137" refreshError="1"/>
      <sheetData sheetId="9138" refreshError="1"/>
      <sheetData sheetId="9139" refreshError="1"/>
      <sheetData sheetId="9140" refreshError="1"/>
      <sheetData sheetId="9141"/>
      <sheetData sheetId="9142"/>
      <sheetData sheetId="9143"/>
      <sheetData sheetId="9144"/>
      <sheetData sheetId="9145"/>
      <sheetData sheetId="9146" refreshError="1"/>
      <sheetData sheetId="9147" refreshError="1"/>
      <sheetData sheetId="9148" refreshError="1"/>
      <sheetData sheetId="9149" refreshError="1"/>
      <sheetData sheetId="9150" refreshError="1"/>
      <sheetData sheetId="9151" refreshError="1"/>
      <sheetData sheetId="9152" refreshError="1"/>
      <sheetData sheetId="9153" refreshError="1"/>
      <sheetData sheetId="9154" refreshError="1"/>
      <sheetData sheetId="9155" refreshError="1"/>
      <sheetData sheetId="9156" refreshError="1"/>
      <sheetData sheetId="9157" refreshError="1"/>
      <sheetData sheetId="9158" refreshError="1"/>
      <sheetData sheetId="9159" refreshError="1"/>
      <sheetData sheetId="9160" refreshError="1"/>
      <sheetData sheetId="9161" refreshError="1"/>
      <sheetData sheetId="9162" refreshError="1"/>
      <sheetData sheetId="9163" refreshError="1"/>
      <sheetData sheetId="9164" refreshError="1"/>
      <sheetData sheetId="9165" refreshError="1"/>
      <sheetData sheetId="9166" refreshError="1"/>
      <sheetData sheetId="9167" refreshError="1"/>
      <sheetData sheetId="9168">
        <row r="1">
          <cell r="A1" t="str">
            <v>Вид готовой продукции</v>
          </cell>
        </row>
      </sheetData>
      <sheetData sheetId="9169">
        <row r="1">
          <cell r="A1" t="str">
            <v>Вид готовой продукции</v>
          </cell>
        </row>
      </sheetData>
      <sheetData sheetId="9170">
        <row r="1">
          <cell r="A1" t="str">
            <v xml:space="preserve">HF марки </v>
          </cell>
        </row>
      </sheetData>
      <sheetData sheetId="9171">
        <row r="463">
          <cell r="A463" t="str">
            <v>Сквозные удельные нормы на выпуск Танталовой продукции</v>
          </cell>
        </row>
      </sheetData>
      <sheetData sheetId="9172"/>
      <sheetData sheetId="9173"/>
      <sheetData sheetId="9174"/>
      <sheetData sheetId="9175"/>
      <sheetData sheetId="9176"/>
      <sheetData sheetId="9177"/>
      <sheetData sheetId="9178"/>
      <sheetData sheetId="9179"/>
      <sheetData sheetId="9180"/>
      <sheetData sheetId="9181"/>
      <sheetData sheetId="9182"/>
      <sheetData sheetId="9183"/>
      <sheetData sheetId="9184"/>
      <sheetData sheetId="9185"/>
      <sheetData sheetId="9186"/>
      <sheetData sheetId="9187"/>
      <sheetData sheetId="9188"/>
      <sheetData sheetId="9189"/>
      <sheetData sheetId="9190"/>
      <sheetData sheetId="9191"/>
      <sheetData sheetId="9192"/>
      <sheetData sheetId="9193"/>
      <sheetData sheetId="9194"/>
      <sheetData sheetId="9195"/>
      <sheetData sheetId="9196"/>
      <sheetData sheetId="9197"/>
      <sheetData sheetId="9198"/>
      <sheetData sheetId="9199"/>
      <sheetData sheetId="9200"/>
      <sheetData sheetId="9201"/>
      <sheetData sheetId="9202"/>
      <sheetData sheetId="9203"/>
      <sheetData sheetId="9204"/>
      <sheetData sheetId="9205"/>
      <sheetData sheetId="9206"/>
      <sheetData sheetId="9207"/>
      <sheetData sheetId="9208"/>
      <sheetData sheetId="9209"/>
      <sheetData sheetId="9210"/>
      <sheetData sheetId="9211"/>
      <sheetData sheetId="9212"/>
      <sheetData sheetId="9213"/>
      <sheetData sheetId="9214"/>
      <sheetData sheetId="9215"/>
      <sheetData sheetId="9216"/>
      <sheetData sheetId="9217"/>
      <sheetData sheetId="9218"/>
      <sheetData sheetId="9219"/>
      <sheetData sheetId="9220"/>
      <sheetData sheetId="9221"/>
      <sheetData sheetId="9222"/>
      <sheetData sheetId="9223"/>
      <sheetData sheetId="9224"/>
      <sheetData sheetId="9225"/>
      <sheetData sheetId="9226"/>
      <sheetData sheetId="9227"/>
      <sheetData sheetId="9228"/>
      <sheetData sheetId="9229"/>
      <sheetData sheetId="9230"/>
      <sheetData sheetId="9231"/>
      <sheetData sheetId="9232"/>
      <sheetData sheetId="9233" refreshError="1"/>
      <sheetData sheetId="9234" refreshError="1"/>
      <sheetData sheetId="9235" refreshError="1"/>
      <sheetData sheetId="9236" refreshError="1"/>
      <sheetData sheetId="9237" refreshError="1"/>
      <sheetData sheetId="9238" refreshError="1"/>
      <sheetData sheetId="9239" refreshError="1"/>
      <sheetData sheetId="9240" refreshError="1"/>
      <sheetData sheetId="9241" refreshError="1"/>
      <sheetData sheetId="9242" refreshError="1"/>
      <sheetData sheetId="9243" refreshError="1"/>
      <sheetData sheetId="9244" refreshError="1"/>
      <sheetData sheetId="9245" refreshError="1"/>
      <sheetData sheetId="9246" refreshError="1"/>
      <sheetData sheetId="9247" refreshError="1"/>
      <sheetData sheetId="9248" refreshError="1"/>
      <sheetData sheetId="9249" refreshError="1"/>
      <sheetData sheetId="9250" refreshError="1"/>
      <sheetData sheetId="9251" refreshError="1"/>
      <sheetData sheetId="9252" refreshError="1"/>
      <sheetData sheetId="9253" refreshError="1"/>
      <sheetData sheetId="9254" refreshError="1"/>
      <sheetData sheetId="9255" refreshError="1"/>
      <sheetData sheetId="9256" refreshError="1"/>
      <sheetData sheetId="9257" refreshError="1"/>
      <sheetData sheetId="9258" refreshError="1"/>
      <sheetData sheetId="9259" refreshError="1"/>
      <sheetData sheetId="9260" refreshError="1"/>
      <sheetData sheetId="9261" refreshError="1"/>
      <sheetData sheetId="9262" refreshError="1"/>
      <sheetData sheetId="9263" refreshError="1"/>
      <sheetData sheetId="9264" refreshError="1"/>
      <sheetData sheetId="9265" refreshError="1"/>
      <sheetData sheetId="9266" refreshError="1"/>
      <sheetData sheetId="9267" refreshError="1"/>
      <sheetData sheetId="9268" refreshError="1"/>
      <sheetData sheetId="9269" refreshError="1"/>
      <sheetData sheetId="9270" refreshError="1"/>
      <sheetData sheetId="9271" refreshError="1"/>
      <sheetData sheetId="9272" refreshError="1"/>
      <sheetData sheetId="9273" refreshError="1"/>
      <sheetData sheetId="9274" refreshError="1"/>
      <sheetData sheetId="9275" refreshError="1"/>
      <sheetData sheetId="9276" refreshError="1"/>
      <sheetData sheetId="9277" refreshError="1"/>
      <sheetData sheetId="9278" refreshError="1"/>
      <sheetData sheetId="9279" refreshError="1"/>
      <sheetData sheetId="9280" refreshError="1"/>
      <sheetData sheetId="9281" refreshError="1"/>
      <sheetData sheetId="9282" refreshError="1"/>
      <sheetData sheetId="9283" refreshError="1"/>
      <sheetData sheetId="9284" refreshError="1"/>
      <sheetData sheetId="9285" refreshError="1"/>
      <sheetData sheetId="9286" refreshError="1"/>
      <sheetData sheetId="9287" refreshError="1"/>
      <sheetData sheetId="9288" refreshError="1"/>
      <sheetData sheetId="9289" refreshError="1"/>
      <sheetData sheetId="9290" refreshError="1"/>
      <sheetData sheetId="9291" refreshError="1"/>
      <sheetData sheetId="9292" refreshError="1"/>
      <sheetData sheetId="9293" refreshError="1"/>
      <sheetData sheetId="9294" refreshError="1"/>
      <sheetData sheetId="9295" refreshError="1"/>
      <sheetData sheetId="9296" refreshError="1"/>
      <sheetData sheetId="9297" refreshError="1"/>
      <sheetData sheetId="9298" refreshError="1"/>
      <sheetData sheetId="9299" refreshError="1"/>
      <sheetData sheetId="9300" refreshError="1"/>
      <sheetData sheetId="9301" refreshError="1"/>
      <sheetData sheetId="9302" refreshError="1"/>
      <sheetData sheetId="9303" refreshError="1"/>
      <sheetData sheetId="9304" refreshError="1"/>
      <sheetData sheetId="9305" refreshError="1"/>
      <sheetData sheetId="9306" refreshError="1"/>
      <sheetData sheetId="9307" refreshError="1"/>
      <sheetData sheetId="9308" refreshError="1"/>
      <sheetData sheetId="9309" refreshError="1"/>
      <sheetData sheetId="9310" refreshError="1"/>
      <sheetData sheetId="9311" refreshError="1"/>
      <sheetData sheetId="9312" refreshError="1"/>
      <sheetData sheetId="9313" refreshError="1"/>
      <sheetData sheetId="9314" refreshError="1"/>
      <sheetData sheetId="9315" refreshError="1"/>
      <sheetData sheetId="9316" refreshError="1"/>
      <sheetData sheetId="9317" refreshError="1"/>
      <sheetData sheetId="9318" refreshError="1"/>
      <sheetData sheetId="9319" refreshError="1"/>
      <sheetData sheetId="9320" refreshError="1"/>
      <sheetData sheetId="9321" refreshError="1"/>
      <sheetData sheetId="9322" refreshError="1"/>
      <sheetData sheetId="9323" refreshError="1"/>
      <sheetData sheetId="9324" refreshError="1"/>
      <sheetData sheetId="9325" refreshError="1"/>
      <sheetData sheetId="9326" refreshError="1"/>
      <sheetData sheetId="9327" refreshError="1"/>
      <sheetData sheetId="9328" refreshError="1"/>
      <sheetData sheetId="9329" refreshError="1"/>
      <sheetData sheetId="9330" refreshError="1"/>
      <sheetData sheetId="9331" refreshError="1"/>
      <sheetData sheetId="9332" refreshError="1"/>
      <sheetData sheetId="9333" refreshError="1"/>
      <sheetData sheetId="9334" refreshError="1"/>
      <sheetData sheetId="9335" refreshError="1"/>
      <sheetData sheetId="9336" refreshError="1"/>
      <sheetData sheetId="9337" refreshError="1"/>
      <sheetData sheetId="9338" refreshError="1"/>
      <sheetData sheetId="9339" refreshError="1"/>
      <sheetData sheetId="9340" refreshError="1"/>
      <sheetData sheetId="9341" refreshError="1"/>
      <sheetData sheetId="9342" refreshError="1"/>
      <sheetData sheetId="9343" refreshError="1"/>
      <sheetData sheetId="9344" refreshError="1"/>
      <sheetData sheetId="9345" refreshError="1"/>
      <sheetData sheetId="9346" refreshError="1"/>
      <sheetData sheetId="9347" refreshError="1"/>
      <sheetData sheetId="9348" refreshError="1"/>
      <sheetData sheetId="9349" refreshError="1"/>
      <sheetData sheetId="9350" refreshError="1"/>
      <sheetData sheetId="9351" refreshError="1"/>
      <sheetData sheetId="9352" refreshError="1"/>
      <sheetData sheetId="9353" refreshError="1"/>
      <sheetData sheetId="9354" refreshError="1"/>
      <sheetData sheetId="9355" refreshError="1"/>
      <sheetData sheetId="9356" refreshError="1"/>
      <sheetData sheetId="9357" refreshError="1"/>
      <sheetData sheetId="9358" refreshError="1"/>
      <sheetData sheetId="9359" refreshError="1"/>
      <sheetData sheetId="9360" refreshError="1"/>
      <sheetData sheetId="9361" refreshError="1"/>
      <sheetData sheetId="9362" refreshError="1"/>
      <sheetData sheetId="9363" refreshError="1"/>
      <sheetData sheetId="9364" refreshError="1"/>
      <sheetData sheetId="9365" refreshError="1"/>
      <sheetData sheetId="9366" refreshError="1"/>
      <sheetData sheetId="9367" refreshError="1"/>
      <sheetData sheetId="9368" refreshError="1"/>
      <sheetData sheetId="9369" refreshError="1"/>
      <sheetData sheetId="9370" refreshError="1"/>
      <sheetData sheetId="9371" refreshError="1"/>
      <sheetData sheetId="9372" refreshError="1"/>
      <sheetData sheetId="9373" refreshError="1"/>
      <sheetData sheetId="9374" refreshError="1"/>
      <sheetData sheetId="9375" refreshError="1"/>
      <sheetData sheetId="9376"/>
      <sheetData sheetId="9377"/>
      <sheetData sheetId="9378"/>
      <sheetData sheetId="9379"/>
      <sheetData sheetId="9380"/>
      <sheetData sheetId="9381"/>
      <sheetData sheetId="9382"/>
      <sheetData sheetId="9383"/>
      <sheetData sheetId="9384"/>
      <sheetData sheetId="9385"/>
      <sheetData sheetId="9386"/>
      <sheetData sheetId="9387"/>
      <sheetData sheetId="9388"/>
      <sheetData sheetId="9389"/>
      <sheetData sheetId="9390"/>
      <sheetData sheetId="9391"/>
      <sheetData sheetId="9392"/>
      <sheetData sheetId="9393"/>
      <sheetData sheetId="9394"/>
      <sheetData sheetId="9395"/>
      <sheetData sheetId="9396"/>
      <sheetData sheetId="9397"/>
      <sheetData sheetId="9398"/>
      <sheetData sheetId="9399"/>
      <sheetData sheetId="9400"/>
      <sheetData sheetId="9401"/>
      <sheetData sheetId="9402"/>
      <sheetData sheetId="9403"/>
      <sheetData sheetId="9404"/>
      <sheetData sheetId="9405"/>
      <sheetData sheetId="9406"/>
      <sheetData sheetId="9407"/>
      <sheetData sheetId="9408"/>
      <sheetData sheetId="9409"/>
      <sheetData sheetId="9410"/>
      <sheetData sheetId="9411"/>
      <sheetData sheetId="9412"/>
      <sheetData sheetId="9413"/>
      <sheetData sheetId="9414"/>
      <sheetData sheetId="9415"/>
      <sheetData sheetId="9416"/>
      <sheetData sheetId="9417"/>
      <sheetData sheetId="9418"/>
      <sheetData sheetId="9419"/>
      <sheetData sheetId="9420"/>
      <sheetData sheetId="9421"/>
      <sheetData sheetId="9422"/>
      <sheetData sheetId="9423"/>
      <sheetData sheetId="9424"/>
      <sheetData sheetId="9425"/>
      <sheetData sheetId="9426"/>
      <sheetData sheetId="9427"/>
      <sheetData sheetId="9428"/>
      <sheetData sheetId="9429"/>
      <sheetData sheetId="9430"/>
      <sheetData sheetId="9431"/>
      <sheetData sheetId="9432" refreshError="1"/>
      <sheetData sheetId="9433" refreshError="1"/>
      <sheetData sheetId="9434" refreshError="1"/>
      <sheetData sheetId="9435" refreshError="1"/>
      <sheetData sheetId="9436" refreshError="1"/>
      <sheetData sheetId="9437" refreshError="1"/>
      <sheetData sheetId="9438" refreshError="1"/>
      <sheetData sheetId="9439" refreshError="1"/>
      <sheetData sheetId="9440" refreshError="1"/>
      <sheetData sheetId="9441" refreshError="1"/>
      <sheetData sheetId="9442" refreshError="1"/>
      <sheetData sheetId="9443" refreshError="1"/>
      <sheetData sheetId="9444"/>
      <sheetData sheetId="9445"/>
      <sheetData sheetId="9446"/>
      <sheetData sheetId="9447"/>
      <sheetData sheetId="9448"/>
      <sheetData sheetId="9449"/>
      <sheetData sheetId="9450"/>
      <sheetData sheetId="9451"/>
      <sheetData sheetId="9452">
        <row r="1">
          <cell r="A1" t="str">
            <v>Вид готовой продукции</v>
          </cell>
        </row>
      </sheetData>
      <sheetData sheetId="9453">
        <row r="1">
          <cell r="A1" t="str">
            <v xml:space="preserve">HF марки </v>
          </cell>
        </row>
      </sheetData>
      <sheetData sheetId="9454">
        <row r="463">
          <cell r="A463" t="str">
            <v>Сквозные удельные нормы на выпуск Танталовой продукции</v>
          </cell>
        </row>
      </sheetData>
      <sheetData sheetId="9455" refreshError="1"/>
      <sheetData sheetId="9456" refreshError="1"/>
      <sheetData sheetId="9457" refreshError="1"/>
      <sheetData sheetId="9458" refreshError="1"/>
      <sheetData sheetId="9459" refreshError="1"/>
      <sheetData sheetId="9460" refreshError="1"/>
      <sheetData sheetId="9461" refreshError="1"/>
      <sheetData sheetId="9462" refreshError="1"/>
      <sheetData sheetId="9463" refreshError="1"/>
      <sheetData sheetId="9464" refreshError="1"/>
      <sheetData sheetId="9465" refreshError="1"/>
      <sheetData sheetId="9466" refreshError="1"/>
      <sheetData sheetId="9467" refreshError="1"/>
      <sheetData sheetId="9468" refreshError="1"/>
      <sheetData sheetId="9469" refreshError="1"/>
      <sheetData sheetId="9470" refreshError="1"/>
      <sheetData sheetId="9471" refreshError="1"/>
      <sheetData sheetId="9472" refreshError="1"/>
      <sheetData sheetId="9473" refreshError="1"/>
      <sheetData sheetId="9474" refreshError="1"/>
      <sheetData sheetId="9475" refreshError="1"/>
      <sheetData sheetId="9476" refreshError="1"/>
      <sheetData sheetId="9477" refreshError="1"/>
      <sheetData sheetId="9478" refreshError="1"/>
      <sheetData sheetId="9479" refreshError="1"/>
      <sheetData sheetId="9480" refreshError="1"/>
      <sheetData sheetId="9481" refreshError="1"/>
      <sheetData sheetId="9482" refreshError="1"/>
      <sheetData sheetId="9483" refreshError="1"/>
      <sheetData sheetId="9484" refreshError="1"/>
      <sheetData sheetId="9485" refreshError="1"/>
      <sheetData sheetId="9486" refreshError="1"/>
      <sheetData sheetId="9487" refreshError="1"/>
      <sheetData sheetId="9488" refreshError="1"/>
      <sheetData sheetId="9489" refreshError="1"/>
      <sheetData sheetId="9490" refreshError="1"/>
      <sheetData sheetId="9491" refreshError="1"/>
      <sheetData sheetId="9492" refreshError="1"/>
      <sheetData sheetId="9493" refreshError="1"/>
      <sheetData sheetId="9494" refreshError="1"/>
      <sheetData sheetId="9495" refreshError="1"/>
      <sheetData sheetId="9496" refreshError="1"/>
      <sheetData sheetId="9497" refreshError="1"/>
      <sheetData sheetId="9498" refreshError="1"/>
      <sheetData sheetId="9499" refreshError="1"/>
      <sheetData sheetId="9500" refreshError="1"/>
      <sheetData sheetId="9501" refreshError="1"/>
      <sheetData sheetId="9502" refreshError="1"/>
      <sheetData sheetId="9503" refreshError="1"/>
      <sheetData sheetId="9504" refreshError="1"/>
      <sheetData sheetId="9505" refreshError="1"/>
      <sheetData sheetId="9506" refreshError="1"/>
      <sheetData sheetId="9507" refreshError="1"/>
      <sheetData sheetId="9508" refreshError="1"/>
      <sheetData sheetId="9509" refreshError="1"/>
      <sheetData sheetId="9510" refreshError="1"/>
      <sheetData sheetId="9511" refreshError="1"/>
      <sheetData sheetId="9512" refreshError="1"/>
      <sheetData sheetId="9513" refreshError="1"/>
      <sheetData sheetId="9514" refreshError="1"/>
      <sheetData sheetId="9515" refreshError="1"/>
      <sheetData sheetId="9516" refreshError="1"/>
      <sheetData sheetId="9517" refreshError="1"/>
      <sheetData sheetId="9518" refreshError="1"/>
      <sheetData sheetId="9519" refreshError="1"/>
      <sheetData sheetId="9520" refreshError="1"/>
      <sheetData sheetId="9521" refreshError="1"/>
      <sheetData sheetId="9522" refreshError="1"/>
      <sheetData sheetId="9523" refreshError="1"/>
      <sheetData sheetId="9524" refreshError="1"/>
      <sheetData sheetId="9525" refreshError="1"/>
      <sheetData sheetId="9526" refreshError="1"/>
      <sheetData sheetId="9527" refreshError="1"/>
      <sheetData sheetId="9528" refreshError="1"/>
      <sheetData sheetId="9529" refreshError="1"/>
      <sheetData sheetId="9530" refreshError="1"/>
      <sheetData sheetId="9531" refreshError="1"/>
      <sheetData sheetId="9532" refreshError="1"/>
      <sheetData sheetId="9533" refreshError="1"/>
      <sheetData sheetId="9534" refreshError="1"/>
      <sheetData sheetId="9535" refreshError="1"/>
      <sheetData sheetId="9536" refreshError="1"/>
      <sheetData sheetId="9537" refreshError="1"/>
      <sheetData sheetId="9538" refreshError="1"/>
      <sheetData sheetId="9539" refreshError="1"/>
      <sheetData sheetId="9540" refreshError="1"/>
      <sheetData sheetId="9541" refreshError="1"/>
      <sheetData sheetId="9542" refreshError="1"/>
      <sheetData sheetId="9543" refreshError="1"/>
      <sheetData sheetId="9544" refreshError="1"/>
      <sheetData sheetId="9545" refreshError="1"/>
      <sheetData sheetId="9546" refreshError="1"/>
      <sheetData sheetId="9547" refreshError="1"/>
      <sheetData sheetId="9548" refreshError="1"/>
      <sheetData sheetId="9549" refreshError="1"/>
      <sheetData sheetId="9550" refreshError="1"/>
      <sheetData sheetId="9551" refreshError="1"/>
      <sheetData sheetId="9552" refreshError="1"/>
      <sheetData sheetId="9553" refreshError="1"/>
      <sheetData sheetId="9554" refreshError="1"/>
      <sheetData sheetId="9555" refreshError="1"/>
      <sheetData sheetId="9556" refreshError="1"/>
      <sheetData sheetId="9557">
        <row r="57">
          <cell r="F57">
            <v>4358024.6376718897</v>
          </cell>
        </row>
      </sheetData>
      <sheetData sheetId="9558">
        <row r="6">
          <cell r="C6">
            <v>1000</v>
          </cell>
        </row>
      </sheetData>
      <sheetData sheetId="9559">
        <row r="6">
          <cell r="C6">
            <v>1000</v>
          </cell>
        </row>
      </sheetData>
      <sheetData sheetId="9560">
        <row r="6">
          <cell r="C6">
            <v>1000</v>
          </cell>
        </row>
      </sheetData>
      <sheetData sheetId="9561">
        <row r="6">
          <cell r="C6">
            <v>1000</v>
          </cell>
        </row>
      </sheetData>
      <sheetData sheetId="9562">
        <row r="6">
          <cell r="C6">
            <v>1000</v>
          </cell>
        </row>
      </sheetData>
      <sheetData sheetId="9563">
        <row r="57">
          <cell r="F57">
            <v>4358024.6376718897</v>
          </cell>
        </row>
      </sheetData>
      <sheetData sheetId="9564"/>
      <sheetData sheetId="9565"/>
      <sheetData sheetId="9566"/>
      <sheetData sheetId="9567"/>
      <sheetData sheetId="9568"/>
      <sheetData sheetId="9569"/>
      <sheetData sheetId="9570"/>
      <sheetData sheetId="9571"/>
      <sheetData sheetId="9572"/>
      <sheetData sheetId="9573"/>
      <sheetData sheetId="9574"/>
      <sheetData sheetId="9575"/>
      <sheetData sheetId="9576"/>
      <sheetData sheetId="9577" refreshError="1"/>
      <sheetData sheetId="9578"/>
      <sheetData sheetId="9579"/>
      <sheetData sheetId="9580"/>
      <sheetData sheetId="9581"/>
      <sheetData sheetId="9582"/>
      <sheetData sheetId="9583"/>
      <sheetData sheetId="9584" refreshError="1"/>
      <sheetData sheetId="9585" refreshError="1"/>
      <sheetData sheetId="9586" refreshError="1"/>
      <sheetData sheetId="9587" refreshError="1"/>
      <sheetData sheetId="9588" refreshError="1"/>
      <sheetData sheetId="9589" refreshError="1"/>
      <sheetData sheetId="9590" refreshError="1"/>
      <sheetData sheetId="9591" refreshError="1"/>
      <sheetData sheetId="9592" refreshError="1"/>
      <sheetData sheetId="9593" refreshError="1"/>
      <sheetData sheetId="9594" refreshError="1"/>
      <sheetData sheetId="9595" refreshError="1"/>
      <sheetData sheetId="9596" refreshError="1"/>
      <sheetData sheetId="9597" refreshError="1"/>
      <sheetData sheetId="9598" refreshError="1"/>
      <sheetData sheetId="9599" refreshError="1"/>
      <sheetData sheetId="9600" refreshError="1"/>
      <sheetData sheetId="9601" refreshError="1"/>
      <sheetData sheetId="9602" refreshError="1"/>
      <sheetData sheetId="9603" refreshError="1"/>
      <sheetData sheetId="9604" refreshError="1"/>
      <sheetData sheetId="9605" refreshError="1"/>
      <sheetData sheetId="9606" refreshError="1"/>
      <sheetData sheetId="9607" refreshError="1"/>
      <sheetData sheetId="9608" refreshError="1"/>
      <sheetData sheetId="9609" refreshError="1"/>
      <sheetData sheetId="9610" refreshError="1"/>
      <sheetData sheetId="9611" refreshError="1"/>
      <sheetData sheetId="9612" refreshError="1"/>
      <sheetData sheetId="9613" refreshError="1"/>
      <sheetData sheetId="9614" refreshError="1"/>
      <sheetData sheetId="9615" refreshError="1"/>
      <sheetData sheetId="9616" refreshError="1"/>
      <sheetData sheetId="9617" refreshError="1"/>
      <sheetData sheetId="9618" refreshError="1"/>
      <sheetData sheetId="9619" refreshError="1"/>
      <sheetData sheetId="9620" refreshError="1"/>
      <sheetData sheetId="9621" refreshError="1"/>
      <sheetData sheetId="9622" refreshError="1"/>
      <sheetData sheetId="9623" refreshError="1"/>
      <sheetData sheetId="9624" refreshError="1"/>
      <sheetData sheetId="9625" refreshError="1"/>
      <sheetData sheetId="9626" refreshError="1"/>
      <sheetData sheetId="9627" refreshError="1"/>
      <sheetData sheetId="9628" refreshError="1"/>
      <sheetData sheetId="9629" refreshError="1"/>
      <sheetData sheetId="9630" refreshError="1"/>
      <sheetData sheetId="9631" refreshError="1"/>
      <sheetData sheetId="9632" refreshError="1"/>
      <sheetData sheetId="9633" refreshError="1"/>
      <sheetData sheetId="9634" refreshError="1"/>
      <sheetData sheetId="9635" refreshError="1"/>
      <sheetData sheetId="9636" refreshError="1"/>
      <sheetData sheetId="9637" refreshError="1"/>
      <sheetData sheetId="9638" refreshError="1"/>
      <sheetData sheetId="9639" refreshError="1"/>
      <sheetData sheetId="9640" refreshError="1"/>
      <sheetData sheetId="9641" refreshError="1"/>
      <sheetData sheetId="9642" refreshError="1"/>
      <sheetData sheetId="9643" refreshError="1"/>
      <sheetData sheetId="9644" refreshError="1"/>
      <sheetData sheetId="9645" refreshError="1"/>
      <sheetData sheetId="9646" refreshError="1"/>
      <sheetData sheetId="9647" refreshError="1"/>
      <sheetData sheetId="9648" refreshError="1"/>
      <sheetData sheetId="9649" refreshError="1"/>
      <sheetData sheetId="9650" refreshError="1"/>
      <sheetData sheetId="9651" refreshError="1"/>
      <sheetData sheetId="9652" refreshError="1"/>
      <sheetData sheetId="9653" refreshError="1"/>
      <sheetData sheetId="9654" refreshError="1"/>
      <sheetData sheetId="9655" refreshError="1"/>
      <sheetData sheetId="9656" refreshError="1"/>
      <sheetData sheetId="9657" refreshError="1"/>
      <sheetData sheetId="9658" refreshError="1"/>
      <sheetData sheetId="9659" refreshError="1"/>
      <sheetData sheetId="9660" refreshError="1"/>
      <sheetData sheetId="9661" refreshError="1"/>
      <sheetData sheetId="9662" refreshError="1"/>
      <sheetData sheetId="9663" refreshError="1"/>
      <sheetData sheetId="9664" refreshError="1"/>
      <sheetData sheetId="9665" refreshError="1"/>
      <sheetData sheetId="9666" refreshError="1"/>
      <sheetData sheetId="9667" refreshError="1"/>
      <sheetData sheetId="9668" refreshError="1"/>
      <sheetData sheetId="9669" refreshError="1"/>
      <sheetData sheetId="9670" refreshError="1"/>
      <sheetData sheetId="9671" refreshError="1"/>
      <sheetData sheetId="9672" refreshError="1"/>
      <sheetData sheetId="9673" refreshError="1"/>
      <sheetData sheetId="9674" refreshError="1"/>
      <sheetData sheetId="9675" refreshError="1"/>
      <sheetData sheetId="9676" refreshError="1"/>
      <sheetData sheetId="9677" refreshError="1"/>
      <sheetData sheetId="9678" refreshError="1"/>
      <sheetData sheetId="9679" refreshError="1"/>
      <sheetData sheetId="9680" refreshError="1"/>
      <sheetData sheetId="9681" refreshError="1"/>
      <sheetData sheetId="9682" refreshError="1"/>
      <sheetData sheetId="9683" refreshError="1"/>
      <sheetData sheetId="9684" refreshError="1"/>
      <sheetData sheetId="9685" refreshError="1"/>
      <sheetData sheetId="9686" refreshError="1"/>
      <sheetData sheetId="9687" refreshError="1"/>
      <sheetData sheetId="9688" refreshError="1"/>
      <sheetData sheetId="9689" refreshError="1"/>
      <sheetData sheetId="9690" refreshError="1"/>
      <sheetData sheetId="9691" refreshError="1"/>
      <sheetData sheetId="9692" refreshError="1"/>
      <sheetData sheetId="9693" refreshError="1"/>
      <sheetData sheetId="9694" refreshError="1"/>
      <sheetData sheetId="9695" refreshError="1"/>
      <sheetData sheetId="9696" refreshError="1"/>
      <sheetData sheetId="9697" refreshError="1"/>
      <sheetData sheetId="9698" refreshError="1"/>
      <sheetData sheetId="9699" refreshError="1"/>
      <sheetData sheetId="9700" refreshError="1"/>
      <sheetData sheetId="9701" refreshError="1"/>
      <sheetData sheetId="9702" refreshError="1"/>
      <sheetData sheetId="9703" refreshError="1"/>
      <sheetData sheetId="9704" refreshError="1"/>
      <sheetData sheetId="9705" refreshError="1"/>
      <sheetData sheetId="9706" refreshError="1"/>
      <sheetData sheetId="9707" refreshError="1"/>
      <sheetData sheetId="9708" refreshError="1"/>
      <sheetData sheetId="9709" refreshError="1"/>
      <sheetData sheetId="9710" refreshError="1"/>
      <sheetData sheetId="9711" refreshError="1"/>
      <sheetData sheetId="9712" refreshError="1"/>
      <sheetData sheetId="9713" refreshError="1"/>
      <sheetData sheetId="9714" refreshError="1"/>
      <sheetData sheetId="9715" refreshError="1"/>
      <sheetData sheetId="9716" refreshError="1"/>
      <sheetData sheetId="9717" refreshError="1"/>
      <sheetData sheetId="9718" refreshError="1"/>
      <sheetData sheetId="9719" refreshError="1"/>
      <sheetData sheetId="9720" refreshError="1"/>
      <sheetData sheetId="9721" refreshError="1"/>
      <sheetData sheetId="9722" refreshError="1"/>
      <sheetData sheetId="9723" refreshError="1"/>
      <sheetData sheetId="9724" refreshError="1"/>
      <sheetData sheetId="9725" refreshError="1"/>
      <sheetData sheetId="9726" refreshError="1"/>
      <sheetData sheetId="9727" refreshError="1"/>
      <sheetData sheetId="9728" refreshError="1"/>
      <sheetData sheetId="9729" refreshError="1"/>
      <sheetData sheetId="9730" refreshError="1"/>
      <sheetData sheetId="9731" refreshError="1"/>
      <sheetData sheetId="9732" refreshError="1"/>
      <sheetData sheetId="9733" refreshError="1"/>
      <sheetData sheetId="9734" refreshError="1"/>
      <sheetData sheetId="9735" refreshError="1"/>
      <sheetData sheetId="9736" refreshError="1"/>
      <sheetData sheetId="9737" refreshError="1"/>
      <sheetData sheetId="9738" refreshError="1"/>
      <sheetData sheetId="9739" refreshError="1"/>
      <sheetData sheetId="9740" refreshError="1"/>
      <sheetData sheetId="9741" refreshError="1"/>
      <sheetData sheetId="9742" refreshError="1"/>
      <sheetData sheetId="9743" refreshError="1"/>
      <sheetData sheetId="9744" refreshError="1"/>
      <sheetData sheetId="9745" refreshError="1"/>
      <sheetData sheetId="9746" refreshError="1"/>
      <sheetData sheetId="9747" refreshError="1"/>
      <sheetData sheetId="9748" refreshError="1"/>
      <sheetData sheetId="9749" refreshError="1"/>
      <sheetData sheetId="9750" refreshError="1"/>
      <sheetData sheetId="9751" refreshError="1"/>
      <sheetData sheetId="9752" refreshError="1"/>
      <sheetData sheetId="9753" refreshError="1"/>
      <sheetData sheetId="9754" refreshError="1"/>
      <sheetData sheetId="9755" refreshError="1"/>
      <sheetData sheetId="9756" refreshError="1"/>
      <sheetData sheetId="9757" refreshError="1"/>
      <sheetData sheetId="9758" refreshError="1"/>
      <sheetData sheetId="9759" refreshError="1"/>
      <sheetData sheetId="9760" refreshError="1"/>
      <sheetData sheetId="9761" refreshError="1"/>
      <sheetData sheetId="9762" refreshError="1"/>
      <sheetData sheetId="9763" refreshError="1"/>
      <sheetData sheetId="9764" refreshError="1"/>
      <sheetData sheetId="9765" refreshError="1"/>
      <sheetData sheetId="9766" refreshError="1"/>
      <sheetData sheetId="9767" refreshError="1"/>
      <sheetData sheetId="9768" refreshError="1"/>
      <sheetData sheetId="9769" refreshError="1"/>
      <sheetData sheetId="9770" refreshError="1"/>
      <sheetData sheetId="9771" refreshError="1"/>
      <sheetData sheetId="9772" refreshError="1"/>
      <sheetData sheetId="9773" refreshError="1"/>
      <sheetData sheetId="9774" refreshError="1"/>
      <sheetData sheetId="9775" refreshError="1"/>
      <sheetData sheetId="9776" refreshError="1"/>
      <sheetData sheetId="9777" refreshError="1"/>
      <sheetData sheetId="9778" refreshError="1"/>
      <sheetData sheetId="9779" refreshError="1"/>
      <sheetData sheetId="9780" refreshError="1"/>
      <sheetData sheetId="9781" refreshError="1"/>
      <sheetData sheetId="9782" refreshError="1"/>
      <sheetData sheetId="9783" refreshError="1"/>
      <sheetData sheetId="9784" refreshError="1"/>
      <sheetData sheetId="9785" refreshError="1"/>
      <sheetData sheetId="9786" refreshError="1"/>
      <sheetData sheetId="9787" refreshError="1"/>
      <sheetData sheetId="9788" refreshError="1"/>
      <sheetData sheetId="9789" refreshError="1"/>
      <sheetData sheetId="9790" refreshError="1"/>
      <sheetData sheetId="9791" refreshError="1"/>
      <sheetData sheetId="9792" refreshError="1"/>
      <sheetData sheetId="9793" refreshError="1"/>
      <sheetData sheetId="9794" refreshError="1"/>
      <sheetData sheetId="9795" refreshError="1"/>
      <sheetData sheetId="9796" refreshError="1"/>
      <sheetData sheetId="9797" refreshError="1"/>
      <sheetData sheetId="9798" refreshError="1"/>
      <sheetData sheetId="9799" refreshError="1"/>
      <sheetData sheetId="9800" refreshError="1"/>
      <sheetData sheetId="9801" refreshError="1"/>
      <sheetData sheetId="9802" refreshError="1"/>
      <sheetData sheetId="9803" refreshError="1"/>
      <sheetData sheetId="9804" refreshError="1"/>
      <sheetData sheetId="9805" refreshError="1"/>
      <sheetData sheetId="9806" refreshError="1"/>
      <sheetData sheetId="9807" refreshError="1"/>
      <sheetData sheetId="9808" refreshError="1"/>
      <sheetData sheetId="9809" refreshError="1"/>
      <sheetData sheetId="9810" refreshError="1"/>
      <sheetData sheetId="9811" refreshError="1"/>
      <sheetData sheetId="9812" refreshError="1"/>
      <sheetData sheetId="9813" refreshError="1"/>
      <sheetData sheetId="9814" refreshError="1"/>
      <sheetData sheetId="9815" refreshError="1"/>
      <sheetData sheetId="9816" refreshError="1"/>
      <sheetData sheetId="9817" refreshError="1"/>
      <sheetData sheetId="9818" refreshError="1"/>
      <sheetData sheetId="9819" refreshError="1"/>
      <sheetData sheetId="9820" refreshError="1"/>
      <sheetData sheetId="9821" refreshError="1"/>
      <sheetData sheetId="9822" refreshError="1"/>
      <sheetData sheetId="9823" refreshError="1"/>
      <sheetData sheetId="9824" refreshError="1"/>
      <sheetData sheetId="9825" refreshError="1"/>
      <sheetData sheetId="9826" refreshError="1"/>
      <sheetData sheetId="9827" refreshError="1"/>
      <sheetData sheetId="9828" refreshError="1"/>
      <sheetData sheetId="9829" refreshError="1"/>
      <sheetData sheetId="9830" refreshError="1"/>
      <sheetData sheetId="9831" refreshError="1"/>
      <sheetData sheetId="9832" refreshError="1"/>
      <sheetData sheetId="9833" refreshError="1"/>
      <sheetData sheetId="9834" refreshError="1"/>
      <sheetData sheetId="9835" refreshError="1"/>
      <sheetData sheetId="9836" refreshError="1"/>
      <sheetData sheetId="9837" refreshError="1"/>
      <sheetData sheetId="9838" refreshError="1"/>
      <sheetData sheetId="9839" refreshError="1"/>
      <sheetData sheetId="9840" refreshError="1"/>
      <sheetData sheetId="9841" refreshError="1"/>
      <sheetData sheetId="9842" refreshError="1"/>
      <sheetData sheetId="9843" refreshError="1"/>
      <sheetData sheetId="9844" refreshError="1"/>
      <sheetData sheetId="9845" refreshError="1"/>
      <sheetData sheetId="9846" refreshError="1"/>
      <sheetData sheetId="9847" refreshError="1"/>
      <sheetData sheetId="9848" refreshError="1"/>
      <sheetData sheetId="9849" refreshError="1"/>
      <sheetData sheetId="9850" refreshError="1"/>
      <sheetData sheetId="9851" refreshError="1"/>
      <sheetData sheetId="9852" refreshError="1"/>
      <sheetData sheetId="9853" refreshError="1"/>
      <sheetData sheetId="9854" refreshError="1"/>
      <sheetData sheetId="9855" refreshError="1"/>
      <sheetData sheetId="9856" refreshError="1"/>
      <sheetData sheetId="9857" refreshError="1"/>
      <sheetData sheetId="9858" refreshError="1"/>
      <sheetData sheetId="9859" refreshError="1"/>
      <sheetData sheetId="9860" refreshError="1"/>
      <sheetData sheetId="9861" refreshError="1"/>
      <sheetData sheetId="9862" refreshError="1"/>
      <sheetData sheetId="9863" refreshError="1"/>
      <sheetData sheetId="9864" refreshError="1"/>
      <sheetData sheetId="9865" refreshError="1"/>
      <sheetData sheetId="9866" refreshError="1"/>
      <sheetData sheetId="9867" refreshError="1"/>
      <sheetData sheetId="9868" refreshError="1"/>
      <sheetData sheetId="9869" refreshError="1"/>
      <sheetData sheetId="9870" refreshError="1"/>
      <sheetData sheetId="9871" refreshError="1"/>
      <sheetData sheetId="9872" refreshError="1"/>
      <sheetData sheetId="9873" refreshError="1"/>
      <sheetData sheetId="9874" refreshError="1"/>
      <sheetData sheetId="9875" refreshError="1"/>
      <sheetData sheetId="9876" refreshError="1"/>
      <sheetData sheetId="9877" refreshError="1"/>
      <sheetData sheetId="9878" refreshError="1"/>
      <sheetData sheetId="9879" refreshError="1"/>
      <sheetData sheetId="9880" refreshError="1"/>
      <sheetData sheetId="9881" refreshError="1"/>
      <sheetData sheetId="9882" refreshError="1"/>
      <sheetData sheetId="9883" refreshError="1"/>
      <sheetData sheetId="9884" refreshError="1"/>
      <sheetData sheetId="9885" refreshError="1"/>
      <sheetData sheetId="9886" refreshError="1"/>
      <sheetData sheetId="9887" refreshError="1"/>
      <sheetData sheetId="9888" refreshError="1"/>
      <sheetData sheetId="9889" refreshError="1"/>
      <sheetData sheetId="9890" refreshError="1"/>
      <sheetData sheetId="9891" refreshError="1"/>
      <sheetData sheetId="9892" refreshError="1"/>
      <sheetData sheetId="9893" refreshError="1"/>
      <sheetData sheetId="9894" refreshError="1"/>
      <sheetData sheetId="9895" refreshError="1"/>
      <sheetData sheetId="9896" refreshError="1"/>
      <sheetData sheetId="9897" refreshError="1"/>
      <sheetData sheetId="9898" refreshError="1"/>
      <sheetData sheetId="9899" refreshError="1"/>
      <sheetData sheetId="9900" refreshError="1"/>
      <sheetData sheetId="9901" refreshError="1"/>
      <sheetData sheetId="9902" refreshError="1"/>
      <sheetData sheetId="9903" refreshError="1"/>
      <sheetData sheetId="9904" refreshError="1"/>
      <sheetData sheetId="9905" refreshError="1"/>
      <sheetData sheetId="9906" refreshError="1"/>
      <sheetData sheetId="9907" refreshError="1"/>
      <sheetData sheetId="9908" refreshError="1"/>
      <sheetData sheetId="9909" refreshError="1"/>
      <sheetData sheetId="9910" refreshError="1"/>
      <sheetData sheetId="9911" refreshError="1"/>
      <sheetData sheetId="9912" refreshError="1"/>
      <sheetData sheetId="9913" refreshError="1"/>
      <sheetData sheetId="9914" refreshError="1"/>
      <sheetData sheetId="9915" refreshError="1"/>
      <sheetData sheetId="9916" refreshError="1"/>
      <sheetData sheetId="9917" refreshError="1"/>
      <sheetData sheetId="9918" refreshError="1"/>
      <sheetData sheetId="9919" refreshError="1"/>
      <sheetData sheetId="9920" refreshError="1"/>
      <sheetData sheetId="9921" refreshError="1"/>
      <sheetData sheetId="9922" refreshError="1"/>
      <sheetData sheetId="9923" refreshError="1"/>
      <sheetData sheetId="9924" refreshError="1"/>
      <sheetData sheetId="9925" refreshError="1"/>
      <sheetData sheetId="9926" refreshError="1"/>
      <sheetData sheetId="9927" refreshError="1"/>
      <sheetData sheetId="9928" refreshError="1"/>
      <sheetData sheetId="9929" refreshError="1"/>
      <sheetData sheetId="9930" refreshError="1"/>
      <sheetData sheetId="9931" refreshError="1"/>
      <sheetData sheetId="9932" refreshError="1"/>
      <sheetData sheetId="9933" refreshError="1"/>
      <sheetData sheetId="9934" refreshError="1"/>
      <sheetData sheetId="9935" refreshError="1"/>
      <sheetData sheetId="9936" refreshError="1"/>
      <sheetData sheetId="9937" refreshError="1"/>
      <sheetData sheetId="9938" refreshError="1"/>
      <sheetData sheetId="9939" refreshError="1"/>
      <sheetData sheetId="9940" refreshError="1"/>
      <sheetData sheetId="9941" refreshError="1"/>
      <sheetData sheetId="9942" refreshError="1"/>
      <sheetData sheetId="9943" refreshError="1"/>
      <sheetData sheetId="9944" refreshError="1"/>
      <sheetData sheetId="9945" refreshError="1"/>
      <sheetData sheetId="9946" refreshError="1"/>
      <sheetData sheetId="9947" refreshError="1"/>
      <sheetData sheetId="9948" refreshError="1"/>
      <sheetData sheetId="9949" refreshError="1"/>
      <sheetData sheetId="9950" refreshError="1"/>
      <sheetData sheetId="9951" refreshError="1"/>
      <sheetData sheetId="9952" refreshError="1"/>
      <sheetData sheetId="9953" refreshError="1"/>
      <sheetData sheetId="9954" refreshError="1"/>
      <sheetData sheetId="9955" refreshError="1"/>
      <sheetData sheetId="9956" refreshError="1"/>
      <sheetData sheetId="9957" refreshError="1"/>
      <sheetData sheetId="9958" refreshError="1"/>
      <sheetData sheetId="9959" refreshError="1"/>
      <sheetData sheetId="9960" refreshError="1"/>
      <sheetData sheetId="9961" refreshError="1"/>
      <sheetData sheetId="9962" refreshError="1"/>
      <sheetData sheetId="9963" refreshError="1"/>
      <sheetData sheetId="9964" refreshError="1"/>
      <sheetData sheetId="9965" refreshError="1"/>
      <sheetData sheetId="9966" refreshError="1"/>
      <sheetData sheetId="9967" refreshError="1"/>
      <sheetData sheetId="9968" refreshError="1"/>
      <sheetData sheetId="9969" refreshError="1"/>
      <sheetData sheetId="9970" refreshError="1"/>
      <sheetData sheetId="9971" refreshError="1"/>
      <sheetData sheetId="9972" refreshError="1"/>
      <sheetData sheetId="9973" refreshError="1"/>
      <sheetData sheetId="9974" refreshError="1"/>
      <sheetData sheetId="9975" refreshError="1"/>
      <sheetData sheetId="9976" refreshError="1"/>
      <sheetData sheetId="9977" refreshError="1"/>
      <sheetData sheetId="9978" refreshError="1"/>
      <sheetData sheetId="9979" refreshError="1"/>
      <sheetData sheetId="9980" refreshError="1"/>
      <sheetData sheetId="9981" refreshError="1"/>
      <sheetData sheetId="9982" refreshError="1"/>
      <sheetData sheetId="9983" refreshError="1"/>
      <sheetData sheetId="9984" refreshError="1"/>
      <sheetData sheetId="9985" refreshError="1"/>
      <sheetData sheetId="9986" refreshError="1"/>
      <sheetData sheetId="9987" refreshError="1"/>
      <sheetData sheetId="9988" refreshError="1"/>
      <sheetData sheetId="9989" refreshError="1"/>
      <sheetData sheetId="9990" refreshError="1"/>
      <sheetData sheetId="9991" refreshError="1"/>
      <sheetData sheetId="9992" refreshError="1"/>
      <sheetData sheetId="9993" refreshError="1"/>
      <sheetData sheetId="9994" refreshError="1"/>
      <sheetData sheetId="9995" refreshError="1"/>
      <sheetData sheetId="9996" refreshError="1"/>
      <sheetData sheetId="9997" refreshError="1"/>
      <sheetData sheetId="9998" refreshError="1"/>
      <sheetData sheetId="9999" refreshError="1"/>
      <sheetData sheetId="10000" refreshError="1"/>
      <sheetData sheetId="10001" refreshError="1"/>
      <sheetData sheetId="10002" refreshError="1"/>
      <sheetData sheetId="10003" refreshError="1"/>
      <sheetData sheetId="10004" refreshError="1"/>
      <sheetData sheetId="10005" refreshError="1"/>
      <sheetData sheetId="10006" refreshError="1"/>
      <sheetData sheetId="10007" refreshError="1"/>
      <sheetData sheetId="10008" refreshError="1"/>
      <sheetData sheetId="10009" refreshError="1"/>
      <sheetData sheetId="10010" refreshError="1"/>
      <sheetData sheetId="10011" refreshError="1"/>
      <sheetData sheetId="10012" refreshError="1"/>
      <sheetData sheetId="10013" refreshError="1"/>
      <sheetData sheetId="10014" refreshError="1"/>
      <sheetData sheetId="10015" refreshError="1"/>
      <sheetData sheetId="10016" refreshError="1"/>
      <sheetData sheetId="10017" refreshError="1"/>
      <sheetData sheetId="10018" refreshError="1"/>
      <sheetData sheetId="10019" refreshError="1"/>
      <sheetData sheetId="10020" refreshError="1"/>
      <sheetData sheetId="10021" refreshError="1"/>
      <sheetData sheetId="10022" refreshError="1"/>
      <sheetData sheetId="10023" refreshError="1"/>
      <sheetData sheetId="10024" refreshError="1"/>
      <sheetData sheetId="10025" refreshError="1"/>
      <sheetData sheetId="10026" refreshError="1"/>
      <sheetData sheetId="10027" refreshError="1"/>
      <sheetData sheetId="10028" refreshError="1"/>
      <sheetData sheetId="10029" refreshError="1"/>
      <sheetData sheetId="10030" refreshError="1"/>
      <sheetData sheetId="10031" refreshError="1"/>
      <sheetData sheetId="10032" refreshError="1"/>
      <sheetData sheetId="10033" refreshError="1"/>
      <sheetData sheetId="10034" refreshError="1"/>
      <sheetData sheetId="10035" refreshError="1"/>
      <sheetData sheetId="10036" refreshError="1"/>
      <sheetData sheetId="10037" refreshError="1"/>
      <sheetData sheetId="10038" refreshError="1"/>
      <sheetData sheetId="10039" refreshError="1"/>
      <sheetData sheetId="10040" refreshError="1"/>
      <sheetData sheetId="10041" refreshError="1"/>
      <sheetData sheetId="10042" refreshError="1"/>
      <sheetData sheetId="10043" refreshError="1"/>
      <sheetData sheetId="10044" refreshError="1"/>
      <sheetData sheetId="10045" refreshError="1"/>
      <sheetData sheetId="10046" refreshError="1"/>
      <sheetData sheetId="10047" refreshError="1"/>
      <sheetData sheetId="10048" refreshError="1"/>
      <sheetData sheetId="10049" refreshError="1"/>
      <sheetData sheetId="10050" refreshError="1"/>
      <sheetData sheetId="10051" refreshError="1"/>
      <sheetData sheetId="10052" refreshError="1"/>
      <sheetData sheetId="10053" refreshError="1"/>
      <sheetData sheetId="10054" refreshError="1"/>
      <sheetData sheetId="10055" refreshError="1"/>
      <sheetData sheetId="10056" refreshError="1"/>
      <sheetData sheetId="10057" refreshError="1"/>
      <sheetData sheetId="10058" refreshError="1"/>
      <sheetData sheetId="10059" refreshError="1"/>
      <sheetData sheetId="10060" refreshError="1"/>
      <sheetData sheetId="10061" refreshError="1"/>
      <sheetData sheetId="10062" refreshError="1"/>
      <sheetData sheetId="10063" refreshError="1"/>
      <sheetData sheetId="10064" refreshError="1"/>
      <sheetData sheetId="10065" refreshError="1"/>
      <sheetData sheetId="10066" refreshError="1"/>
      <sheetData sheetId="10067" refreshError="1"/>
      <sheetData sheetId="10068" refreshError="1"/>
      <sheetData sheetId="10069" refreshError="1"/>
      <sheetData sheetId="10070" refreshError="1"/>
      <sheetData sheetId="10071" refreshError="1"/>
      <sheetData sheetId="10072" refreshError="1"/>
      <sheetData sheetId="10073" refreshError="1"/>
      <sheetData sheetId="10074" refreshError="1"/>
      <sheetData sheetId="10075" refreshError="1"/>
      <sheetData sheetId="10076" refreshError="1"/>
      <sheetData sheetId="10077" refreshError="1"/>
      <sheetData sheetId="10078" refreshError="1"/>
      <sheetData sheetId="10079" refreshError="1"/>
      <sheetData sheetId="10080" refreshError="1"/>
      <sheetData sheetId="10081" refreshError="1"/>
      <sheetData sheetId="10082" refreshError="1"/>
      <sheetData sheetId="10083" refreshError="1"/>
      <sheetData sheetId="10084" refreshError="1"/>
      <sheetData sheetId="10085" refreshError="1"/>
      <sheetData sheetId="10086" refreshError="1"/>
      <sheetData sheetId="10087" refreshError="1"/>
      <sheetData sheetId="10088" refreshError="1"/>
      <sheetData sheetId="10089" refreshError="1"/>
      <sheetData sheetId="10090" refreshError="1"/>
      <sheetData sheetId="10091" refreshError="1"/>
      <sheetData sheetId="10092" refreshError="1"/>
      <sheetData sheetId="10093" refreshError="1"/>
      <sheetData sheetId="10094" refreshError="1"/>
      <sheetData sheetId="10095" refreshError="1"/>
      <sheetData sheetId="10096" refreshError="1"/>
      <sheetData sheetId="10097" refreshError="1"/>
      <sheetData sheetId="10098" refreshError="1"/>
      <sheetData sheetId="10099" refreshError="1"/>
      <sheetData sheetId="10100" refreshError="1"/>
      <sheetData sheetId="10101" refreshError="1"/>
      <sheetData sheetId="10102" refreshError="1"/>
      <sheetData sheetId="10103" refreshError="1"/>
      <sheetData sheetId="10104" refreshError="1"/>
      <sheetData sheetId="10105" refreshError="1"/>
      <sheetData sheetId="10106" refreshError="1"/>
      <sheetData sheetId="10107" refreshError="1"/>
      <sheetData sheetId="10108" refreshError="1"/>
      <sheetData sheetId="10109" refreshError="1"/>
      <sheetData sheetId="10110" refreshError="1"/>
      <sheetData sheetId="10111" refreshError="1"/>
      <sheetData sheetId="10112" refreshError="1"/>
      <sheetData sheetId="10113" refreshError="1"/>
      <sheetData sheetId="10114" refreshError="1"/>
      <sheetData sheetId="10115" refreshError="1"/>
      <sheetData sheetId="10116" refreshError="1"/>
      <sheetData sheetId="10117" refreshError="1"/>
      <sheetData sheetId="10118" refreshError="1"/>
      <sheetData sheetId="10119" refreshError="1"/>
      <sheetData sheetId="10120" refreshError="1"/>
      <sheetData sheetId="10121" refreshError="1"/>
      <sheetData sheetId="10122" refreshError="1"/>
      <sheetData sheetId="10123" refreshError="1"/>
      <sheetData sheetId="10124" refreshError="1"/>
      <sheetData sheetId="10125" refreshError="1"/>
      <sheetData sheetId="10126" refreshError="1"/>
      <sheetData sheetId="10127" refreshError="1"/>
      <sheetData sheetId="10128" refreshError="1"/>
      <sheetData sheetId="10129" refreshError="1"/>
      <sheetData sheetId="10130" refreshError="1"/>
      <sheetData sheetId="10131" refreshError="1"/>
      <sheetData sheetId="10132" refreshError="1"/>
      <sheetData sheetId="10133" refreshError="1"/>
      <sheetData sheetId="10134" refreshError="1"/>
      <sheetData sheetId="10135" refreshError="1"/>
      <sheetData sheetId="10136" refreshError="1"/>
      <sheetData sheetId="10137" refreshError="1"/>
      <sheetData sheetId="10138" refreshError="1"/>
      <sheetData sheetId="10139" refreshError="1"/>
      <sheetData sheetId="10140" refreshError="1"/>
      <sheetData sheetId="10141" refreshError="1"/>
      <sheetData sheetId="10142" refreshError="1"/>
      <sheetData sheetId="10143" refreshError="1"/>
      <sheetData sheetId="10144" refreshError="1"/>
      <sheetData sheetId="10145" refreshError="1"/>
      <sheetData sheetId="10146" refreshError="1"/>
      <sheetData sheetId="10147" refreshError="1"/>
      <sheetData sheetId="10148" refreshError="1"/>
      <sheetData sheetId="10149" refreshError="1"/>
      <sheetData sheetId="10150" refreshError="1"/>
      <sheetData sheetId="10151" refreshError="1"/>
      <sheetData sheetId="10152" refreshError="1"/>
      <sheetData sheetId="10153" refreshError="1"/>
      <sheetData sheetId="10154" refreshError="1"/>
      <sheetData sheetId="10155" refreshError="1"/>
      <sheetData sheetId="10156" refreshError="1"/>
      <sheetData sheetId="10157" refreshError="1"/>
      <sheetData sheetId="10158" refreshError="1"/>
      <sheetData sheetId="10159" refreshError="1"/>
      <sheetData sheetId="10160" refreshError="1"/>
      <sheetData sheetId="10161" refreshError="1"/>
      <sheetData sheetId="10162" refreshError="1"/>
      <sheetData sheetId="10163" refreshError="1"/>
      <sheetData sheetId="10164" refreshError="1"/>
      <sheetData sheetId="10165" refreshError="1"/>
      <sheetData sheetId="10166" refreshError="1"/>
      <sheetData sheetId="10167" refreshError="1"/>
      <sheetData sheetId="10168" refreshError="1"/>
      <sheetData sheetId="10169" refreshError="1"/>
      <sheetData sheetId="10170" refreshError="1"/>
      <sheetData sheetId="10171" refreshError="1"/>
      <sheetData sheetId="10172" refreshError="1"/>
      <sheetData sheetId="10173" refreshError="1"/>
      <sheetData sheetId="10174" refreshError="1"/>
      <sheetData sheetId="10175" refreshError="1"/>
      <sheetData sheetId="10176" refreshError="1"/>
      <sheetData sheetId="10177" refreshError="1"/>
      <sheetData sheetId="10178" refreshError="1"/>
      <sheetData sheetId="10179" refreshError="1"/>
      <sheetData sheetId="10180" refreshError="1"/>
      <sheetData sheetId="10181" refreshError="1"/>
      <sheetData sheetId="10182" refreshError="1"/>
      <sheetData sheetId="10183" refreshError="1"/>
      <sheetData sheetId="10184" refreshError="1"/>
      <sheetData sheetId="10185" refreshError="1"/>
      <sheetData sheetId="10186" refreshError="1"/>
      <sheetData sheetId="10187" refreshError="1"/>
      <sheetData sheetId="10188" refreshError="1"/>
      <sheetData sheetId="10189" refreshError="1"/>
      <sheetData sheetId="10190" refreshError="1"/>
      <sheetData sheetId="10191" refreshError="1"/>
      <sheetData sheetId="10192" refreshError="1"/>
      <sheetData sheetId="10193" refreshError="1"/>
      <sheetData sheetId="10194" refreshError="1"/>
      <sheetData sheetId="10195" refreshError="1"/>
      <sheetData sheetId="10196" refreshError="1"/>
      <sheetData sheetId="10197" refreshError="1"/>
      <sheetData sheetId="10198" refreshError="1"/>
      <sheetData sheetId="10199" refreshError="1"/>
      <sheetData sheetId="10200" refreshError="1"/>
      <sheetData sheetId="10201" refreshError="1"/>
      <sheetData sheetId="10202" refreshError="1"/>
      <sheetData sheetId="10203" refreshError="1"/>
      <sheetData sheetId="10204" refreshError="1"/>
      <sheetData sheetId="10205" refreshError="1"/>
      <sheetData sheetId="10206" refreshError="1"/>
      <sheetData sheetId="10207" refreshError="1"/>
      <sheetData sheetId="10208" refreshError="1"/>
      <sheetData sheetId="10209" refreshError="1"/>
      <sheetData sheetId="10210" refreshError="1"/>
      <sheetData sheetId="10211" refreshError="1"/>
      <sheetData sheetId="10212" refreshError="1"/>
      <sheetData sheetId="10213" refreshError="1"/>
      <sheetData sheetId="10214" refreshError="1"/>
      <sheetData sheetId="10215" refreshError="1"/>
      <sheetData sheetId="10216" refreshError="1"/>
      <sheetData sheetId="10217" refreshError="1"/>
      <sheetData sheetId="10218" refreshError="1"/>
      <sheetData sheetId="10219" refreshError="1"/>
      <sheetData sheetId="10220" refreshError="1"/>
      <sheetData sheetId="10221" refreshError="1"/>
      <sheetData sheetId="10222" refreshError="1"/>
      <sheetData sheetId="10223" refreshError="1"/>
      <sheetData sheetId="10224" refreshError="1"/>
      <sheetData sheetId="10225" refreshError="1"/>
      <sheetData sheetId="10226" refreshError="1"/>
      <sheetData sheetId="10227" refreshError="1"/>
      <sheetData sheetId="10228" refreshError="1"/>
      <sheetData sheetId="10229" refreshError="1"/>
      <sheetData sheetId="10230" refreshError="1"/>
      <sheetData sheetId="10231" refreshError="1"/>
      <sheetData sheetId="10232" refreshError="1"/>
      <sheetData sheetId="10233" refreshError="1"/>
      <sheetData sheetId="10234" refreshError="1"/>
      <sheetData sheetId="10235" refreshError="1"/>
      <sheetData sheetId="10236" refreshError="1"/>
      <sheetData sheetId="10237" refreshError="1"/>
      <sheetData sheetId="10238" refreshError="1"/>
      <sheetData sheetId="10239" refreshError="1"/>
      <sheetData sheetId="10240" refreshError="1"/>
      <sheetData sheetId="10241" refreshError="1"/>
      <sheetData sheetId="10242" refreshError="1"/>
      <sheetData sheetId="10243" refreshError="1"/>
      <sheetData sheetId="10244" refreshError="1"/>
      <sheetData sheetId="10245" refreshError="1"/>
      <sheetData sheetId="10246" refreshError="1"/>
      <sheetData sheetId="10247" refreshError="1"/>
      <sheetData sheetId="10248" refreshError="1"/>
      <sheetData sheetId="10249" refreshError="1"/>
      <sheetData sheetId="10250" refreshError="1"/>
      <sheetData sheetId="10251" refreshError="1"/>
      <sheetData sheetId="10252" refreshError="1"/>
      <sheetData sheetId="10253" refreshError="1"/>
      <sheetData sheetId="10254" refreshError="1"/>
      <sheetData sheetId="10255" refreshError="1"/>
      <sheetData sheetId="10256" refreshError="1"/>
      <sheetData sheetId="10257" refreshError="1"/>
      <sheetData sheetId="10258" refreshError="1"/>
      <sheetData sheetId="10259" refreshError="1"/>
      <sheetData sheetId="10260" refreshError="1"/>
      <sheetData sheetId="10261" refreshError="1"/>
      <sheetData sheetId="10262" refreshError="1"/>
      <sheetData sheetId="10263" refreshError="1"/>
      <sheetData sheetId="10264" refreshError="1"/>
      <sheetData sheetId="10265" refreshError="1"/>
      <sheetData sheetId="10266" refreshError="1"/>
      <sheetData sheetId="10267" refreshError="1"/>
      <sheetData sheetId="10268" refreshError="1"/>
      <sheetData sheetId="10269" refreshError="1"/>
      <sheetData sheetId="10270" refreshError="1"/>
      <sheetData sheetId="10271" refreshError="1"/>
      <sheetData sheetId="10272" refreshError="1"/>
      <sheetData sheetId="10273"/>
      <sheetData sheetId="10274"/>
      <sheetData sheetId="10275" refreshError="1"/>
      <sheetData sheetId="10276" refreshError="1"/>
      <sheetData sheetId="10277" refreshError="1"/>
      <sheetData sheetId="10278" refreshError="1"/>
      <sheetData sheetId="10279" refreshError="1"/>
      <sheetData sheetId="10280" refreshError="1"/>
      <sheetData sheetId="10281" refreshError="1"/>
      <sheetData sheetId="10282" refreshError="1"/>
      <sheetData sheetId="10283" refreshError="1"/>
      <sheetData sheetId="10284" refreshError="1"/>
      <sheetData sheetId="10285" refreshError="1"/>
      <sheetData sheetId="10286" refreshError="1"/>
      <sheetData sheetId="10287" refreshError="1"/>
      <sheetData sheetId="10288" refreshError="1"/>
      <sheetData sheetId="10289" refreshError="1"/>
      <sheetData sheetId="10290" refreshError="1"/>
      <sheetData sheetId="10291" refreshError="1"/>
      <sheetData sheetId="10292" refreshError="1"/>
      <sheetData sheetId="10293" refreshError="1"/>
      <sheetData sheetId="10294" refreshError="1"/>
      <sheetData sheetId="10295" refreshError="1"/>
      <sheetData sheetId="10296" refreshError="1"/>
      <sheetData sheetId="10297" refreshError="1"/>
      <sheetData sheetId="10298" refreshError="1"/>
      <sheetData sheetId="10299" refreshError="1"/>
      <sheetData sheetId="10300" refreshError="1"/>
      <sheetData sheetId="10301" refreshError="1"/>
      <sheetData sheetId="10302" refreshError="1"/>
      <sheetData sheetId="10303" refreshError="1"/>
      <sheetData sheetId="10304" refreshError="1"/>
      <sheetData sheetId="10305" refreshError="1"/>
      <sheetData sheetId="10306">
        <row r="3">
          <cell r="A3" t="str">
            <v>выбрать из списка</v>
          </cell>
        </row>
      </sheetData>
      <sheetData sheetId="10307">
        <row r="3">
          <cell r="A3" t="str">
            <v>выбрать из списка</v>
          </cell>
        </row>
      </sheetData>
      <sheetData sheetId="10308">
        <row r="3">
          <cell r="A3" t="str">
            <v>выбрать из списка</v>
          </cell>
        </row>
      </sheetData>
      <sheetData sheetId="10309">
        <row r="3">
          <cell r="A3" t="str">
            <v>выбрать из списка</v>
          </cell>
        </row>
      </sheetData>
      <sheetData sheetId="10310">
        <row r="3">
          <cell r="A3" t="str">
            <v>выбрать из списка</v>
          </cell>
        </row>
      </sheetData>
      <sheetData sheetId="10311">
        <row r="3">
          <cell r="A3" t="str">
            <v>выбрать из списка</v>
          </cell>
        </row>
      </sheetData>
      <sheetData sheetId="10312">
        <row r="3">
          <cell r="A3" t="str">
            <v>выбрать из списка</v>
          </cell>
        </row>
      </sheetData>
      <sheetData sheetId="10313">
        <row r="3">
          <cell r="A3" t="str">
            <v>выбрать из списка</v>
          </cell>
        </row>
      </sheetData>
      <sheetData sheetId="10314">
        <row r="3">
          <cell r="A3" t="str">
            <v>выбрать из списка</v>
          </cell>
        </row>
      </sheetData>
      <sheetData sheetId="10315">
        <row r="3">
          <cell r="A3" t="str">
            <v>выбрать из списка</v>
          </cell>
        </row>
      </sheetData>
      <sheetData sheetId="10316" refreshError="1"/>
      <sheetData sheetId="10317" refreshError="1"/>
      <sheetData sheetId="10318" refreshError="1"/>
      <sheetData sheetId="10319">
        <row r="45">
          <cell r="D45">
            <v>109609000</v>
          </cell>
        </row>
      </sheetData>
      <sheetData sheetId="10320"/>
      <sheetData sheetId="10321" refreshError="1"/>
      <sheetData sheetId="10322" refreshError="1"/>
      <sheetData sheetId="10323" refreshError="1"/>
      <sheetData sheetId="10324" refreshError="1"/>
      <sheetData sheetId="10325" refreshError="1"/>
      <sheetData sheetId="10326" refreshError="1"/>
      <sheetData sheetId="10327" refreshError="1"/>
      <sheetData sheetId="10328" refreshError="1"/>
      <sheetData sheetId="10329" refreshError="1"/>
      <sheetData sheetId="10330" refreshError="1"/>
      <sheetData sheetId="10331" refreshError="1"/>
      <sheetData sheetId="10332" refreshError="1"/>
      <sheetData sheetId="10333" refreshError="1"/>
      <sheetData sheetId="10334" refreshError="1"/>
      <sheetData sheetId="10335" refreshError="1"/>
      <sheetData sheetId="10336" refreshError="1"/>
      <sheetData sheetId="10337" refreshError="1"/>
      <sheetData sheetId="10338" refreshError="1"/>
      <sheetData sheetId="10339" refreshError="1"/>
      <sheetData sheetId="10340" refreshError="1"/>
      <sheetData sheetId="10341" refreshError="1"/>
      <sheetData sheetId="10342" refreshError="1"/>
      <sheetData sheetId="10343" refreshError="1"/>
      <sheetData sheetId="10344" refreshError="1"/>
      <sheetData sheetId="10345" refreshError="1"/>
      <sheetData sheetId="10346">
        <row r="54">
          <cell r="H54">
            <v>1244.7404600000002</v>
          </cell>
        </row>
      </sheetData>
      <sheetData sheetId="10347" refreshError="1"/>
      <sheetData sheetId="10348" refreshError="1"/>
      <sheetData sheetId="10349" refreshError="1"/>
      <sheetData sheetId="10350" refreshError="1"/>
      <sheetData sheetId="10351" refreshError="1"/>
      <sheetData sheetId="10352" refreshError="1"/>
      <sheetData sheetId="10353" refreshError="1"/>
      <sheetData sheetId="10354" refreshError="1"/>
      <sheetData sheetId="10355" refreshError="1"/>
      <sheetData sheetId="10356">
        <row r="9">
          <cell r="N9">
            <v>308.22296000000006</v>
          </cell>
        </row>
      </sheetData>
      <sheetData sheetId="10357">
        <row r="33">
          <cell r="F33">
            <v>95.90682000000001</v>
          </cell>
        </row>
      </sheetData>
      <sheetData sheetId="10358" refreshError="1"/>
      <sheetData sheetId="10359" refreshError="1"/>
      <sheetData sheetId="10360" refreshError="1"/>
      <sheetData sheetId="10361" refreshError="1"/>
      <sheetData sheetId="10362" refreshError="1"/>
      <sheetData sheetId="10363" refreshError="1"/>
      <sheetData sheetId="10364" refreshError="1"/>
      <sheetData sheetId="10365" refreshError="1"/>
      <sheetData sheetId="10366" refreshError="1"/>
      <sheetData sheetId="10367" refreshError="1"/>
      <sheetData sheetId="10368" refreshError="1"/>
      <sheetData sheetId="10369" refreshError="1"/>
      <sheetData sheetId="10370" refreshError="1"/>
      <sheetData sheetId="10371" refreshError="1"/>
      <sheetData sheetId="10372">
        <row r="25">
          <cell r="O25">
            <v>21.06992</v>
          </cell>
        </row>
      </sheetData>
      <sheetData sheetId="10373" refreshError="1"/>
      <sheetData sheetId="10374" refreshError="1"/>
      <sheetData sheetId="10375" refreshError="1"/>
      <sheetData sheetId="10376" refreshError="1"/>
      <sheetData sheetId="10377" refreshError="1"/>
      <sheetData sheetId="10378" refreshError="1"/>
      <sheetData sheetId="10379" refreshError="1"/>
      <sheetData sheetId="10380" refreshError="1"/>
      <sheetData sheetId="10381" refreshError="1"/>
      <sheetData sheetId="10382" refreshError="1"/>
      <sheetData sheetId="10383" refreshError="1"/>
      <sheetData sheetId="10384" refreshError="1"/>
      <sheetData sheetId="10385" refreshError="1"/>
      <sheetData sheetId="10386" refreshError="1"/>
      <sheetData sheetId="10387" refreshError="1"/>
      <sheetData sheetId="10388" refreshError="1"/>
      <sheetData sheetId="10389" refreshError="1"/>
      <sheetData sheetId="10390" refreshError="1"/>
      <sheetData sheetId="10391" refreshError="1"/>
      <sheetData sheetId="10392" refreshError="1"/>
      <sheetData sheetId="10393" refreshError="1"/>
      <sheetData sheetId="10394" refreshError="1"/>
      <sheetData sheetId="10395" refreshError="1"/>
      <sheetData sheetId="10396" refreshError="1"/>
      <sheetData sheetId="10397" refreshError="1"/>
      <sheetData sheetId="10398" refreshError="1"/>
      <sheetData sheetId="10399" refreshError="1"/>
      <sheetData sheetId="10400" refreshError="1"/>
      <sheetData sheetId="10401" refreshError="1"/>
      <sheetData sheetId="10402" refreshError="1"/>
      <sheetData sheetId="10403" refreshError="1"/>
      <sheetData sheetId="10404" refreshError="1"/>
      <sheetData sheetId="10405" refreshError="1"/>
      <sheetData sheetId="10406" refreshError="1"/>
      <sheetData sheetId="10407" refreshError="1"/>
      <sheetData sheetId="10408" refreshError="1"/>
      <sheetData sheetId="10409" refreshError="1"/>
      <sheetData sheetId="10410" refreshError="1"/>
      <sheetData sheetId="10411" refreshError="1"/>
      <sheetData sheetId="10412" refreshError="1"/>
      <sheetData sheetId="10413" refreshError="1"/>
      <sheetData sheetId="10414" refreshError="1"/>
      <sheetData sheetId="10415" refreshError="1"/>
      <sheetData sheetId="10416" refreshError="1"/>
      <sheetData sheetId="10417" refreshError="1"/>
      <sheetData sheetId="10418" refreshError="1"/>
      <sheetData sheetId="10419" refreshError="1"/>
      <sheetData sheetId="10420" refreshError="1"/>
      <sheetData sheetId="10421" refreshError="1"/>
      <sheetData sheetId="10422" refreshError="1"/>
      <sheetData sheetId="10423" refreshError="1"/>
      <sheetData sheetId="10424" refreshError="1"/>
      <sheetData sheetId="10425" refreshError="1"/>
      <sheetData sheetId="10426" refreshError="1"/>
      <sheetData sheetId="10427" refreshError="1"/>
      <sheetData sheetId="10428" refreshError="1"/>
      <sheetData sheetId="10429" refreshError="1"/>
      <sheetData sheetId="10430" refreshError="1"/>
      <sheetData sheetId="10431" refreshError="1"/>
      <sheetData sheetId="10432" refreshError="1"/>
      <sheetData sheetId="10433" refreshError="1"/>
      <sheetData sheetId="10434" refreshError="1"/>
      <sheetData sheetId="10435" refreshError="1"/>
      <sheetData sheetId="10436" refreshError="1"/>
      <sheetData sheetId="10437" refreshError="1"/>
      <sheetData sheetId="10438" refreshError="1"/>
      <sheetData sheetId="10439" refreshError="1"/>
      <sheetData sheetId="10440" refreshError="1"/>
      <sheetData sheetId="10441" refreshError="1"/>
      <sheetData sheetId="10442" refreshError="1"/>
      <sheetData sheetId="10443" refreshError="1"/>
      <sheetData sheetId="10444" refreshError="1"/>
      <sheetData sheetId="10445" refreshError="1"/>
      <sheetData sheetId="10446" refreshError="1"/>
      <sheetData sheetId="10447" refreshError="1"/>
      <sheetData sheetId="10448" refreshError="1"/>
      <sheetData sheetId="10449" refreshError="1"/>
      <sheetData sheetId="10450" refreshError="1"/>
      <sheetData sheetId="10451" refreshError="1"/>
      <sheetData sheetId="10452" refreshError="1"/>
      <sheetData sheetId="10453" refreshError="1"/>
      <sheetData sheetId="10454" refreshError="1"/>
      <sheetData sheetId="10455" refreshError="1"/>
      <sheetData sheetId="10456" refreshError="1"/>
      <sheetData sheetId="10457" refreshError="1"/>
      <sheetData sheetId="10458" refreshError="1"/>
      <sheetData sheetId="10459" refreshError="1"/>
      <sheetData sheetId="10460" refreshError="1"/>
      <sheetData sheetId="10461" refreshError="1"/>
      <sheetData sheetId="10462" refreshError="1"/>
      <sheetData sheetId="10463" refreshError="1"/>
      <sheetData sheetId="10464" refreshError="1"/>
      <sheetData sheetId="10465" refreshError="1"/>
      <sheetData sheetId="10466" refreshError="1"/>
      <sheetData sheetId="10467" refreshError="1"/>
      <sheetData sheetId="10468" refreshError="1"/>
      <sheetData sheetId="10469" refreshError="1"/>
      <sheetData sheetId="10470" refreshError="1"/>
      <sheetData sheetId="10471" refreshError="1"/>
      <sheetData sheetId="10472" refreshError="1"/>
      <sheetData sheetId="10473" refreshError="1"/>
      <sheetData sheetId="10474" refreshError="1"/>
      <sheetData sheetId="10475" refreshError="1"/>
      <sheetData sheetId="10476" refreshError="1"/>
      <sheetData sheetId="10477" refreshError="1"/>
      <sheetData sheetId="10478" refreshError="1"/>
      <sheetData sheetId="10479" refreshError="1"/>
      <sheetData sheetId="10480" refreshError="1"/>
      <sheetData sheetId="10481" refreshError="1"/>
      <sheetData sheetId="10482" refreshError="1"/>
      <sheetData sheetId="10483" refreshError="1"/>
      <sheetData sheetId="10484" refreshError="1"/>
      <sheetData sheetId="10485" refreshError="1"/>
      <sheetData sheetId="10486" refreshError="1"/>
      <sheetData sheetId="10487" refreshError="1"/>
      <sheetData sheetId="10488" refreshError="1"/>
      <sheetData sheetId="10489" refreshError="1"/>
      <sheetData sheetId="10490" refreshError="1"/>
      <sheetData sheetId="10491" refreshError="1"/>
      <sheetData sheetId="10492" refreshError="1"/>
      <sheetData sheetId="10493" refreshError="1"/>
      <sheetData sheetId="10494" refreshError="1"/>
      <sheetData sheetId="10495" refreshError="1"/>
      <sheetData sheetId="10496" refreshError="1"/>
      <sheetData sheetId="10497" refreshError="1"/>
      <sheetData sheetId="10498" refreshError="1"/>
      <sheetData sheetId="10499" refreshError="1"/>
      <sheetData sheetId="10500" refreshError="1"/>
      <sheetData sheetId="10501" refreshError="1"/>
      <sheetData sheetId="10502" refreshError="1"/>
      <sheetData sheetId="10503" refreshError="1"/>
      <sheetData sheetId="10504" refreshError="1"/>
      <sheetData sheetId="10505" refreshError="1"/>
      <sheetData sheetId="10506" refreshError="1"/>
      <sheetData sheetId="10507" refreshError="1"/>
      <sheetData sheetId="10508" refreshError="1"/>
      <sheetData sheetId="10509" refreshError="1"/>
      <sheetData sheetId="10510" refreshError="1"/>
      <sheetData sheetId="10511" refreshError="1"/>
      <sheetData sheetId="10512" refreshError="1"/>
      <sheetData sheetId="10513" refreshError="1"/>
      <sheetData sheetId="10514" refreshError="1"/>
      <sheetData sheetId="10515" refreshError="1"/>
      <sheetData sheetId="10516" refreshError="1"/>
      <sheetData sheetId="10517" refreshError="1"/>
      <sheetData sheetId="10518" refreshError="1"/>
      <sheetData sheetId="10519" refreshError="1"/>
      <sheetData sheetId="10520" refreshError="1"/>
      <sheetData sheetId="10521" refreshError="1"/>
      <sheetData sheetId="10522" refreshError="1"/>
      <sheetData sheetId="10523" refreshError="1"/>
      <sheetData sheetId="10524" refreshError="1"/>
      <sheetData sheetId="10525" refreshError="1"/>
      <sheetData sheetId="10526" refreshError="1"/>
      <sheetData sheetId="10527" refreshError="1"/>
      <sheetData sheetId="10528" refreshError="1"/>
      <sheetData sheetId="10529" refreshError="1"/>
      <sheetData sheetId="10530" refreshError="1"/>
      <sheetData sheetId="10531" refreshError="1"/>
      <sheetData sheetId="10532" refreshError="1"/>
      <sheetData sheetId="10533" refreshError="1"/>
      <sheetData sheetId="10534" refreshError="1"/>
      <sheetData sheetId="10535" refreshError="1"/>
      <sheetData sheetId="10536" refreshError="1"/>
      <sheetData sheetId="10537" refreshError="1"/>
      <sheetData sheetId="10538" refreshError="1"/>
      <sheetData sheetId="10539" refreshError="1"/>
      <sheetData sheetId="10540" refreshError="1"/>
      <sheetData sheetId="10541" refreshError="1"/>
      <sheetData sheetId="10542" refreshError="1"/>
      <sheetData sheetId="10543" refreshError="1"/>
      <sheetData sheetId="10544" refreshError="1"/>
      <sheetData sheetId="10545" refreshError="1"/>
      <sheetData sheetId="10546" refreshError="1"/>
      <sheetData sheetId="10547" refreshError="1"/>
      <sheetData sheetId="10548" refreshError="1"/>
      <sheetData sheetId="10549" refreshError="1"/>
      <sheetData sheetId="10550" refreshError="1"/>
      <sheetData sheetId="10551" refreshError="1"/>
      <sheetData sheetId="10552" refreshError="1"/>
      <sheetData sheetId="10553" refreshError="1"/>
      <sheetData sheetId="10554" refreshError="1"/>
      <sheetData sheetId="10555" refreshError="1"/>
      <sheetData sheetId="10556" refreshError="1"/>
      <sheetData sheetId="10557" refreshError="1"/>
      <sheetData sheetId="10558" refreshError="1"/>
      <sheetData sheetId="10559" refreshError="1"/>
      <sheetData sheetId="10560" refreshError="1"/>
      <sheetData sheetId="10561" refreshError="1"/>
      <sheetData sheetId="10562" refreshError="1"/>
      <sheetData sheetId="10563" refreshError="1"/>
      <sheetData sheetId="10564" refreshError="1"/>
      <sheetData sheetId="10565" refreshError="1"/>
      <sheetData sheetId="10566"/>
      <sheetData sheetId="10567"/>
      <sheetData sheetId="10568"/>
      <sheetData sheetId="10569"/>
      <sheetData sheetId="10570"/>
      <sheetData sheetId="10571"/>
      <sheetData sheetId="10572"/>
      <sheetData sheetId="10573"/>
      <sheetData sheetId="10574"/>
      <sheetData sheetId="10575"/>
      <sheetData sheetId="10576"/>
      <sheetData sheetId="10577"/>
      <sheetData sheetId="10578"/>
      <sheetData sheetId="10579"/>
      <sheetData sheetId="10580"/>
      <sheetData sheetId="10581"/>
      <sheetData sheetId="10582"/>
      <sheetData sheetId="10583"/>
      <sheetData sheetId="10584"/>
      <sheetData sheetId="10585" refreshError="1"/>
      <sheetData sheetId="10586" refreshError="1"/>
      <sheetData sheetId="10587" refreshError="1"/>
      <sheetData sheetId="10588" refreshError="1"/>
      <sheetData sheetId="10589" refreshError="1"/>
      <sheetData sheetId="10590" refreshError="1"/>
      <sheetData sheetId="10591" refreshError="1"/>
      <sheetData sheetId="10592"/>
      <sheetData sheetId="10593" refreshError="1"/>
      <sheetData sheetId="10594" refreshError="1"/>
      <sheetData sheetId="10595" refreshError="1"/>
      <sheetData sheetId="10596" refreshError="1"/>
      <sheetData sheetId="10597" refreshError="1"/>
      <sheetData sheetId="10598">
        <row r="2">
          <cell r="A2" t="str">
            <v>Анапа</v>
          </cell>
        </row>
      </sheetData>
      <sheetData sheetId="10599"/>
      <sheetData sheetId="10600" refreshError="1"/>
      <sheetData sheetId="10601" refreshError="1"/>
      <sheetData sheetId="10602" refreshError="1"/>
      <sheetData sheetId="10603" refreshError="1"/>
      <sheetData sheetId="10604" refreshError="1"/>
      <sheetData sheetId="10605" refreshError="1"/>
      <sheetData sheetId="10606" refreshError="1"/>
      <sheetData sheetId="10607" refreshError="1"/>
      <sheetData sheetId="10608" refreshError="1"/>
      <sheetData sheetId="10609" refreshError="1"/>
      <sheetData sheetId="10610" refreshError="1"/>
      <sheetData sheetId="10611" refreshError="1"/>
      <sheetData sheetId="10612"/>
      <sheetData sheetId="10613" refreshError="1"/>
      <sheetData sheetId="10614" refreshError="1"/>
      <sheetData sheetId="10615" refreshError="1"/>
      <sheetData sheetId="10616" refreshError="1"/>
      <sheetData sheetId="10617" refreshError="1"/>
      <sheetData sheetId="10618" refreshError="1"/>
      <sheetData sheetId="10619" refreshError="1"/>
      <sheetData sheetId="10620" refreshError="1"/>
      <sheetData sheetId="10621" refreshError="1"/>
      <sheetData sheetId="10622" refreshError="1"/>
      <sheetData sheetId="10623"/>
      <sheetData sheetId="10624"/>
      <sheetData sheetId="10625"/>
      <sheetData sheetId="10626"/>
      <sheetData sheetId="10627"/>
      <sheetData sheetId="10628"/>
      <sheetData sheetId="10629"/>
      <sheetData sheetId="10630"/>
      <sheetData sheetId="10631"/>
      <sheetData sheetId="10632"/>
      <sheetData sheetId="10633"/>
      <sheetData sheetId="10634"/>
      <sheetData sheetId="10635"/>
      <sheetData sheetId="10636"/>
      <sheetData sheetId="10637"/>
      <sheetData sheetId="10638"/>
      <sheetData sheetId="10639"/>
      <sheetData sheetId="10640"/>
      <sheetData sheetId="10641" refreshError="1"/>
      <sheetData sheetId="10642" refreshError="1"/>
      <sheetData sheetId="10643"/>
      <sheetData sheetId="10644" refreshError="1"/>
      <sheetData sheetId="10645" refreshError="1"/>
      <sheetData sheetId="10646">
        <row r="2">
          <cell r="H2" t="str">
            <v>Н.1.1.</v>
          </cell>
        </row>
      </sheetData>
      <sheetData sheetId="10647"/>
      <sheetData sheetId="10648"/>
      <sheetData sheetId="10649"/>
      <sheetData sheetId="10650"/>
      <sheetData sheetId="10651"/>
      <sheetData sheetId="10652"/>
      <sheetData sheetId="10653" refreshError="1"/>
      <sheetData sheetId="10654" refreshError="1"/>
      <sheetData sheetId="10655" refreshError="1"/>
      <sheetData sheetId="10656" refreshError="1"/>
      <sheetData sheetId="10657" refreshError="1"/>
      <sheetData sheetId="10658" refreshError="1"/>
      <sheetData sheetId="10659" refreshError="1"/>
      <sheetData sheetId="10660" refreshError="1"/>
      <sheetData sheetId="10661" refreshError="1"/>
      <sheetData sheetId="10662" refreshError="1"/>
      <sheetData sheetId="10663" refreshError="1"/>
      <sheetData sheetId="10664" refreshError="1"/>
      <sheetData sheetId="10665" refreshError="1"/>
      <sheetData sheetId="10666" refreshError="1"/>
      <sheetData sheetId="10667" refreshError="1"/>
      <sheetData sheetId="10668" refreshError="1"/>
      <sheetData sheetId="10669" refreshError="1"/>
      <sheetData sheetId="10670"/>
      <sheetData sheetId="10671"/>
      <sheetData sheetId="10672" refreshError="1"/>
      <sheetData sheetId="10673" refreshError="1"/>
      <sheetData sheetId="10674" refreshError="1"/>
      <sheetData sheetId="10675" refreshError="1"/>
      <sheetData sheetId="10676" refreshError="1"/>
      <sheetData sheetId="10677" refreshError="1"/>
      <sheetData sheetId="10678" refreshError="1"/>
      <sheetData sheetId="10679" refreshError="1"/>
      <sheetData sheetId="10680" refreshError="1"/>
      <sheetData sheetId="10681"/>
      <sheetData sheetId="10682" refreshError="1"/>
      <sheetData sheetId="10683" refreshError="1"/>
      <sheetData sheetId="10684" refreshError="1"/>
      <sheetData sheetId="10685" refreshError="1"/>
      <sheetData sheetId="10686" refreshError="1"/>
      <sheetData sheetId="10687" refreshError="1"/>
      <sheetData sheetId="10688" refreshError="1"/>
      <sheetData sheetId="10689" refreshError="1"/>
      <sheetData sheetId="10690" refreshError="1"/>
      <sheetData sheetId="10691" refreshError="1"/>
      <sheetData sheetId="10692" refreshError="1"/>
      <sheetData sheetId="10693" refreshError="1"/>
      <sheetData sheetId="10694" refreshError="1"/>
      <sheetData sheetId="10695" refreshError="1"/>
      <sheetData sheetId="10696" refreshError="1"/>
      <sheetData sheetId="10697" refreshError="1"/>
      <sheetData sheetId="10698" refreshError="1"/>
      <sheetData sheetId="10699" refreshError="1"/>
      <sheetData sheetId="10700" refreshError="1"/>
      <sheetData sheetId="10701" refreshError="1"/>
      <sheetData sheetId="10702" refreshError="1"/>
      <sheetData sheetId="10703" refreshError="1"/>
      <sheetData sheetId="10704" refreshError="1"/>
      <sheetData sheetId="10705" refreshError="1"/>
      <sheetData sheetId="10706" refreshError="1"/>
      <sheetData sheetId="10707"/>
      <sheetData sheetId="10708" refreshError="1"/>
      <sheetData sheetId="10709" refreshError="1"/>
      <sheetData sheetId="10710" refreshError="1"/>
      <sheetData sheetId="10711" refreshError="1"/>
      <sheetData sheetId="10712" refreshError="1"/>
      <sheetData sheetId="10713" refreshError="1"/>
      <sheetData sheetId="10714" refreshError="1"/>
      <sheetData sheetId="10715" refreshError="1"/>
      <sheetData sheetId="10716" refreshError="1"/>
      <sheetData sheetId="10717"/>
      <sheetData sheetId="10718"/>
      <sheetData sheetId="10719"/>
      <sheetData sheetId="10720"/>
      <sheetData sheetId="10721"/>
      <sheetData sheetId="10722"/>
      <sheetData sheetId="10723"/>
      <sheetData sheetId="10724" refreshError="1"/>
      <sheetData sheetId="10725" refreshError="1"/>
      <sheetData sheetId="10726" refreshError="1"/>
      <sheetData sheetId="10727" refreshError="1"/>
      <sheetData sheetId="10728" refreshError="1"/>
      <sheetData sheetId="10729" refreshError="1"/>
      <sheetData sheetId="10730" refreshError="1"/>
      <sheetData sheetId="10731" refreshError="1"/>
      <sheetData sheetId="10732" refreshError="1"/>
      <sheetData sheetId="10733" refreshError="1"/>
      <sheetData sheetId="10734" refreshError="1"/>
      <sheetData sheetId="10735" refreshError="1"/>
      <sheetData sheetId="10736" refreshError="1"/>
      <sheetData sheetId="10737" refreshError="1"/>
      <sheetData sheetId="10738"/>
      <sheetData sheetId="10739"/>
      <sheetData sheetId="10740"/>
      <sheetData sheetId="10741"/>
      <sheetData sheetId="10742"/>
      <sheetData sheetId="10743"/>
      <sheetData sheetId="10744"/>
      <sheetData sheetId="10745"/>
      <sheetData sheetId="10746"/>
      <sheetData sheetId="10747"/>
      <sheetData sheetId="10748"/>
      <sheetData sheetId="10749"/>
      <sheetData sheetId="10750" refreshError="1"/>
      <sheetData sheetId="10751" refreshError="1"/>
      <sheetData sheetId="10752" refreshError="1"/>
      <sheetData sheetId="10753" refreshError="1"/>
      <sheetData sheetId="10754" refreshError="1"/>
      <sheetData sheetId="10755" refreshError="1"/>
      <sheetData sheetId="10756"/>
      <sheetData sheetId="10757" refreshError="1"/>
      <sheetData sheetId="10758"/>
      <sheetData sheetId="10759"/>
      <sheetData sheetId="10760" refreshError="1"/>
      <sheetData sheetId="10761" refreshError="1"/>
      <sheetData sheetId="10762" refreshError="1"/>
      <sheetData sheetId="10763" refreshError="1"/>
      <sheetData sheetId="10764" refreshError="1"/>
      <sheetData sheetId="10765" refreshError="1"/>
      <sheetData sheetId="10766" refreshError="1"/>
      <sheetData sheetId="10767" refreshError="1"/>
      <sheetData sheetId="10768" refreshError="1"/>
      <sheetData sheetId="10769" refreshError="1"/>
      <sheetData sheetId="10770" refreshError="1"/>
      <sheetData sheetId="10771" refreshError="1"/>
      <sheetData sheetId="10772" refreshError="1"/>
      <sheetData sheetId="10773" refreshError="1"/>
      <sheetData sheetId="10774" refreshError="1"/>
      <sheetData sheetId="10775" refreshError="1"/>
      <sheetData sheetId="10776" refreshError="1"/>
      <sheetData sheetId="10777" refreshError="1"/>
      <sheetData sheetId="10778" refreshError="1"/>
      <sheetData sheetId="10779" refreshError="1"/>
      <sheetData sheetId="10780" refreshError="1"/>
      <sheetData sheetId="10781" refreshError="1"/>
      <sheetData sheetId="10782" refreshError="1"/>
      <sheetData sheetId="10783" refreshError="1"/>
      <sheetData sheetId="10784" refreshError="1"/>
      <sheetData sheetId="10785" refreshError="1"/>
      <sheetData sheetId="10786" refreshError="1"/>
      <sheetData sheetId="10787" refreshError="1"/>
      <sheetData sheetId="10788" refreshError="1"/>
      <sheetData sheetId="10789" refreshError="1"/>
      <sheetData sheetId="10790" refreshError="1"/>
      <sheetData sheetId="10791" refreshError="1"/>
      <sheetData sheetId="10792" refreshError="1"/>
      <sheetData sheetId="10793" refreshError="1"/>
      <sheetData sheetId="10794" refreshError="1"/>
      <sheetData sheetId="10795" refreshError="1"/>
      <sheetData sheetId="10796" refreshError="1"/>
      <sheetData sheetId="10797" refreshError="1"/>
      <sheetData sheetId="10798" refreshError="1"/>
      <sheetData sheetId="10799" refreshError="1"/>
      <sheetData sheetId="10800" refreshError="1"/>
      <sheetData sheetId="10801" refreshError="1"/>
      <sheetData sheetId="10802" refreshError="1"/>
      <sheetData sheetId="10803" refreshError="1"/>
      <sheetData sheetId="10804" refreshError="1"/>
      <sheetData sheetId="10805" refreshError="1"/>
      <sheetData sheetId="10806" refreshError="1"/>
      <sheetData sheetId="10807" refreshError="1"/>
      <sheetData sheetId="10808" refreshError="1"/>
      <sheetData sheetId="10809" refreshError="1"/>
      <sheetData sheetId="10810" refreshError="1"/>
      <sheetData sheetId="10811" refreshError="1"/>
      <sheetData sheetId="10812" refreshError="1"/>
      <sheetData sheetId="10813" refreshError="1"/>
      <sheetData sheetId="10814" refreshError="1"/>
      <sheetData sheetId="10815" refreshError="1"/>
      <sheetData sheetId="10816" refreshError="1"/>
      <sheetData sheetId="10817" refreshError="1"/>
      <sheetData sheetId="10818" refreshError="1"/>
      <sheetData sheetId="10819" refreshError="1"/>
      <sheetData sheetId="10820" refreshError="1"/>
      <sheetData sheetId="10821" refreshError="1"/>
      <sheetData sheetId="10822" refreshError="1"/>
      <sheetData sheetId="10823" refreshError="1"/>
      <sheetData sheetId="10824" refreshError="1"/>
      <sheetData sheetId="10825" refreshError="1"/>
      <sheetData sheetId="10826" refreshError="1"/>
      <sheetData sheetId="10827" refreshError="1"/>
      <sheetData sheetId="10828" refreshError="1"/>
      <sheetData sheetId="10829" refreshError="1"/>
      <sheetData sheetId="10830" refreshError="1"/>
      <sheetData sheetId="10831" refreshError="1"/>
      <sheetData sheetId="10832" refreshError="1"/>
      <sheetData sheetId="10833" refreshError="1"/>
      <sheetData sheetId="10834" refreshError="1"/>
      <sheetData sheetId="10835" refreshError="1"/>
      <sheetData sheetId="10836" refreshError="1"/>
      <sheetData sheetId="10837" refreshError="1"/>
      <sheetData sheetId="10838" refreshError="1"/>
      <sheetData sheetId="10839" refreshError="1"/>
      <sheetData sheetId="10840" refreshError="1"/>
      <sheetData sheetId="10841" refreshError="1"/>
      <sheetData sheetId="10842" refreshError="1"/>
      <sheetData sheetId="10843" refreshError="1"/>
      <sheetData sheetId="10844" refreshError="1"/>
      <sheetData sheetId="10845" refreshError="1"/>
      <sheetData sheetId="10846" refreshError="1"/>
      <sheetData sheetId="10847" refreshError="1"/>
      <sheetData sheetId="10848" refreshError="1"/>
      <sheetData sheetId="10849" refreshError="1"/>
      <sheetData sheetId="10850" refreshError="1"/>
      <sheetData sheetId="10851" refreshError="1"/>
      <sheetData sheetId="10852" refreshError="1"/>
      <sheetData sheetId="10853" refreshError="1"/>
      <sheetData sheetId="10854" refreshError="1"/>
      <sheetData sheetId="10855" refreshError="1"/>
      <sheetData sheetId="10856" refreshError="1"/>
      <sheetData sheetId="10857"/>
      <sheetData sheetId="10858" refreshError="1"/>
      <sheetData sheetId="10859" refreshError="1"/>
      <sheetData sheetId="10860" refreshError="1"/>
      <sheetData sheetId="10861" refreshError="1"/>
      <sheetData sheetId="10862" refreshError="1"/>
      <sheetData sheetId="10863">
        <row r="2018">
          <cell r="D2018">
            <v>-3926442.557</v>
          </cell>
        </row>
      </sheetData>
      <sheetData sheetId="10864" refreshError="1"/>
      <sheetData sheetId="10865" refreshError="1"/>
      <sheetData sheetId="10866" refreshError="1"/>
      <sheetData sheetId="10867" refreshError="1"/>
      <sheetData sheetId="10868" refreshError="1"/>
      <sheetData sheetId="10869" refreshError="1"/>
      <sheetData sheetId="10870" refreshError="1"/>
      <sheetData sheetId="10871" refreshError="1"/>
      <sheetData sheetId="10872" refreshError="1"/>
      <sheetData sheetId="10873" refreshError="1"/>
      <sheetData sheetId="10874" refreshError="1"/>
      <sheetData sheetId="10875" refreshError="1"/>
      <sheetData sheetId="10876" refreshError="1"/>
      <sheetData sheetId="10877" refreshError="1"/>
      <sheetData sheetId="10878">
        <row r="6">
          <cell r="C6">
            <v>219213.4</v>
          </cell>
        </row>
      </sheetData>
      <sheetData sheetId="10879">
        <row r="6">
          <cell r="C6">
            <v>0</v>
          </cell>
        </row>
      </sheetData>
      <sheetData sheetId="10880" refreshError="1"/>
      <sheetData sheetId="10881" refreshError="1"/>
      <sheetData sheetId="10882" refreshError="1"/>
      <sheetData sheetId="10883" refreshError="1"/>
      <sheetData sheetId="10884" refreshError="1"/>
      <sheetData sheetId="10885"/>
      <sheetData sheetId="10886"/>
      <sheetData sheetId="10887"/>
      <sheetData sheetId="10888"/>
      <sheetData sheetId="10889"/>
      <sheetData sheetId="10890" refreshError="1"/>
      <sheetData sheetId="10891" refreshError="1"/>
      <sheetData sheetId="10892" refreshError="1"/>
      <sheetData sheetId="10893" refreshError="1"/>
      <sheetData sheetId="10894" refreshError="1"/>
      <sheetData sheetId="10895" refreshError="1"/>
      <sheetData sheetId="10896" refreshError="1"/>
      <sheetData sheetId="10897" refreshError="1"/>
      <sheetData sheetId="10898" refreshError="1"/>
      <sheetData sheetId="10899" refreshError="1"/>
      <sheetData sheetId="10900" refreshError="1"/>
      <sheetData sheetId="10901" refreshError="1"/>
      <sheetData sheetId="10902" refreshError="1"/>
      <sheetData sheetId="10903" refreshError="1"/>
      <sheetData sheetId="10904" refreshError="1"/>
      <sheetData sheetId="10905" refreshError="1"/>
      <sheetData sheetId="10906" refreshError="1"/>
      <sheetData sheetId="10907" refreshError="1"/>
      <sheetData sheetId="10908" refreshError="1"/>
      <sheetData sheetId="10909" refreshError="1"/>
      <sheetData sheetId="10910" refreshError="1"/>
      <sheetData sheetId="10911" refreshError="1"/>
      <sheetData sheetId="10912" refreshError="1"/>
      <sheetData sheetId="10913" refreshError="1"/>
      <sheetData sheetId="10914" refreshError="1"/>
      <sheetData sheetId="10915" refreshError="1"/>
      <sheetData sheetId="10916" refreshError="1"/>
      <sheetData sheetId="10917" refreshError="1"/>
      <sheetData sheetId="10918" refreshError="1"/>
      <sheetData sheetId="10919" refreshError="1"/>
      <sheetData sheetId="10920" refreshError="1"/>
      <sheetData sheetId="10921" refreshError="1"/>
      <sheetData sheetId="10922" refreshError="1"/>
      <sheetData sheetId="10923" refreshError="1"/>
      <sheetData sheetId="10924" refreshError="1"/>
      <sheetData sheetId="10925" refreshError="1"/>
      <sheetData sheetId="10926" refreshError="1"/>
      <sheetData sheetId="10927" refreshError="1"/>
      <sheetData sheetId="10928" refreshError="1"/>
      <sheetData sheetId="10929" refreshError="1"/>
      <sheetData sheetId="10930" refreshError="1"/>
      <sheetData sheetId="10931" refreshError="1"/>
      <sheetData sheetId="10932" refreshError="1"/>
      <sheetData sheetId="10933" refreshError="1"/>
      <sheetData sheetId="10934" refreshError="1"/>
      <sheetData sheetId="10935" refreshError="1"/>
      <sheetData sheetId="10936" refreshError="1"/>
      <sheetData sheetId="10937" refreshError="1"/>
      <sheetData sheetId="10938" refreshError="1"/>
      <sheetData sheetId="10939" refreshError="1"/>
      <sheetData sheetId="10940" refreshError="1"/>
      <sheetData sheetId="10941" refreshError="1"/>
      <sheetData sheetId="10942" refreshError="1"/>
      <sheetData sheetId="10943" refreshError="1"/>
      <sheetData sheetId="10944" refreshError="1"/>
      <sheetData sheetId="10945" refreshError="1"/>
      <sheetData sheetId="10946" refreshError="1"/>
      <sheetData sheetId="10947" refreshError="1"/>
      <sheetData sheetId="10948" refreshError="1"/>
      <sheetData sheetId="10949" refreshError="1"/>
      <sheetData sheetId="10950" refreshError="1"/>
      <sheetData sheetId="10951" refreshError="1"/>
      <sheetData sheetId="10952" refreshError="1"/>
      <sheetData sheetId="10953" refreshError="1"/>
      <sheetData sheetId="10954" refreshError="1"/>
      <sheetData sheetId="10955" refreshError="1"/>
      <sheetData sheetId="10956" refreshError="1"/>
      <sheetData sheetId="10957" refreshError="1"/>
      <sheetData sheetId="10958" refreshError="1"/>
      <sheetData sheetId="10959" refreshError="1"/>
      <sheetData sheetId="10960" refreshError="1"/>
      <sheetData sheetId="10961" refreshError="1"/>
      <sheetData sheetId="10962" refreshError="1"/>
      <sheetData sheetId="10963" refreshError="1"/>
      <sheetData sheetId="10964" refreshError="1"/>
      <sheetData sheetId="10965" refreshError="1"/>
      <sheetData sheetId="10966" refreshError="1"/>
      <sheetData sheetId="10967" refreshError="1"/>
      <sheetData sheetId="10968" refreshError="1"/>
      <sheetData sheetId="10969" refreshError="1"/>
      <sheetData sheetId="10970" refreshError="1"/>
      <sheetData sheetId="10971" refreshError="1"/>
      <sheetData sheetId="10972" refreshError="1"/>
      <sheetData sheetId="10973" refreshError="1"/>
      <sheetData sheetId="10974" refreshError="1"/>
      <sheetData sheetId="10975" refreshError="1"/>
      <sheetData sheetId="10976" refreshError="1"/>
      <sheetData sheetId="10977" refreshError="1"/>
      <sheetData sheetId="10978" refreshError="1"/>
      <sheetData sheetId="10979" refreshError="1"/>
      <sheetData sheetId="10980" refreshError="1"/>
      <sheetData sheetId="10981" refreshError="1"/>
      <sheetData sheetId="10982" refreshError="1"/>
      <sheetData sheetId="10983" refreshError="1"/>
      <sheetData sheetId="10984" refreshError="1"/>
      <sheetData sheetId="10985"/>
      <sheetData sheetId="10986" refreshError="1"/>
      <sheetData sheetId="10987" refreshError="1"/>
      <sheetData sheetId="10988" refreshError="1"/>
      <sheetData sheetId="10989" refreshError="1"/>
      <sheetData sheetId="10990" refreshError="1"/>
      <sheetData sheetId="10991" refreshError="1"/>
      <sheetData sheetId="10992" refreshError="1"/>
      <sheetData sheetId="10993" refreshError="1"/>
      <sheetData sheetId="10994"/>
      <sheetData sheetId="10995"/>
      <sheetData sheetId="10996"/>
      <sheetData sheetId="10997"/>
      <sheetData sheetId="10998"/>
      <sheetData sheetId="10999"/>
      <sheetData sheetId="11000"/>
      <sheetData sheetId="11001"/>
      <sheetData sheetId="11002"/>
      <sheetData sheetId="11003"/>
      <sheetData sheetId="11004"/>
      <sheetData sheetId="11005"/>
      <sheetData sheetId="11006"/>
      <sheetData sheetId="11007"/>
      <sheetData sheetId="11008"/>
      <sheetData sheetId="11009"/>
      <sheetData sheetId="11010"/>
      <sheetData sheetId="11011">
        <row r="15">
          <cell r="F15" t="str">
            <v>AUG</v>
          </cell>
        </row>
      </sheetData>
      <sheetData sheetId="11012"/>
      <sheetData sheetId="11013"/>
      <sheetData sheetId="11014"/>
      <sheetData sheetId="11015" refreshError="1"/>
      <sheetData sheetId="11016" refreshError="1"/>
      <sheetData sheetId="11017" refreshError="1"/>
      <sheetData sheetId="110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реализ"/>
      <sheetName val="План"/>
      <sheetName val="Факт"/>
      <sheetName val="Справочник"/>
    </sheetNames>
    <sheetDataSet>
      <sheetData sheetId="0" refreshError="1"/>
      <sheetData sheetId="1"/>
      <sheetData sheetId="2" refreshError="1">
        <row r="5">
          <cell r="H5">
            <v>0</v>
          </cell>
        </row>
        <row r="6">
          <cell r="H6">
            <v>0</v>
          </cell>
        </row>
        <row r="7">
          <cell r="G7">
            <v>7089.44</v>
          </cell>
          <cell r="H7">
            <v>7089.44</v>
          </cell>
        </row>
        <row r="8">
          <cell r="G8">
            <v>33649.699999999997</v>
          </cell>
          <cell r="H8">
            <v>33649.699999999997</v>
          </cell>
        </row>
        <row r="10">
          <cell r="F10">
            <v>311475.40999999997</v>
          </cell>
          <cell r="H10">
            <v>311475.40999999997</v>
          </cell>
        </row>
        <row r="11">
          <cell r="D11">
            <v>171160.48</v>
          </cell>
          <cell r="H11">
            <v>171160.48</v>
          </cell>
        </row>
        <row r="12">
          <cell r="C12">
            <v>19197.284154929577</v>
          </cell>
          <cell r="F12">
            <v>393442.62</v>
          </cell>
          <cell r="H12">
            <v>412639.90415492957</v>
          </cell>
        </row>
        <row r="13">
          <cell r="C13">
            <v>2187.7165492957747</v>
          </cell>
          <cell r="G13">
            <v>196721.31</v>
          </cell>
          <cell r="H13">
            <v>198909.02654929578</v>
          </cell>
        </row>
        <row r="14">
          <cell r="F14">
            <v>0</v>
          </cell>
          <cell r="H14">
            <v>0</v>
          </cell>
        </row>
        <row r="15">
          <cell r="E15">
            <v>123007</v>
          </cell>
          <cell r="H15">
            <v>123007</v>
          </cell>
        </row>
        <row r="16">
          <cell r="D16">
            <v>540000</v>
          </cell>
        </row>
        <row r="17">
          <cell r="D17">
            <v>214083.26</v>
          </cell>
          <cell r="E17">
            <v>173432.57</v>
          </cell>
          <cell r="F17">
            <v>68112.070000000007</v>
          </cell>
          <cell r="G17">
            <v>2484.21</v>
          </cell>
          <cell r="H17">
            <v>458112.11000000004</v>
          </cell>
        </row>
        <row r="18">
          <cell r="H18">
            <v>0</v>
          </cell>
        </row>
        <row r="19">
          <cell r="D19">
            <v>350.88</v>
          </cell>
          <cell r="E19">
            <v>210.52</v>
          </cell>
          <cell r="F19">
            <v>909.13</v>
          </cell>
          <cell r="H19">
            <v>1470.53</v>
          </cell>
        </row>
        <row r="20">
          <cell r="D20">
            <v>238662.48</v>
          </cell>
          <cell r="E20">
            <v>24210.52</v>
          </cell>
          <cell r="F20">
            <v>25101.759999999998</v>
          </cell>
          <cell r="G20">
            <v>58909.62</v>
          </cell>
          <cell r="H20">
            <v>346884.38</v>
          </cell>
        </row>
        <row r="21">
          <cell r="C21">
            <v>4850.3500000000004</v>
          </cell>
          <cell r="D21">
            <v>316224.24</v>
          </cell>
          <cell r="E21">
            <v>99478.01</v>
          </cell>
          <cell r="F21">
            <v>381221.12</v>
          </cell>
          <cell r="G21">
            <v>389040.65</v>
          </cell>
          <cell r="H21">
            <v>1190814.3700000001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D24">
            <v>304761.53000000003</v>
          </cell>
          <cell r="E24">
            <v>39465.440000000002</v>
          </cell>
          <cell r="F24">
            <v>55877.19</v>
          </cell>
          <cell r="G24">
            <v>129368.42</v>
          </cell>
          <cell r="H24">
            <v>529472.58000000007</v>
          </cell>
        </row>
        <row r="25">
          <cell r="D25">
            <v>138596.48000000001</v>
          </cell>
          <cell r="E25">
            <v>6315.79</v>
          </cell>
          <cell r="G25">
            <v>44771.93</v>
          </cell>
          <cell r="H25">
            <v>189684.2</v>
          </cell>
        </row>
        <row r="26">
          <cell r="C26">
            <v>189477.19</v>
          </cell>
          <cell r="D26">
            <v>753691.24</v>
          </cell>
          <cell r="F26">
            <v>78114.039999999994</v>
          </cell>
          <cell r="G26">
            <v>167649.13</v>
          </cell>
          <cell r="H26">
            <v>1188931.6000000001</v>
          </cell>
        </row>
        <row r="27">
          <cell r="D27">
            <v>755228.06</v>
          </cell>
          <cell r="E27">
            <v>178360.91</v>
          </cell>
          <cell r="F27">
            <v>17543.86</v>
          </cell>
          <cell r="H27">
            <v>951132.83000000007</v>
          </cell>
        </row>
        <row r="28">
          <cell r="D28">
            <v>3157.89</v>
          </cell>
          <cell r="F28">
            <v>25964.92</v>
          </cell>
          <cell r="H28">
            <v>29122.809999999998</v>
          </cell>
        </row>
        <row r="29">
          <cell r="H29">
            <v>0</v>
          </cell>
        </row>
        <row r="30">
          <cell r="H30">
            <v>0</v>
          </cell>
        </row>
        <row r="31">
          <cell r="F31">
            <v>20000000</v>
          </cell>
          <cell r="H31">
            <v>20000000</v>
          </cell>
        </row>
        <row r="32">
          <cell r="C32">
            <v>5671654.9295774652</v>
          </cell>
          <cell r="H32">
            <v>5671654.9295774652</v>
          </cell>
        </row>
        <row r="33">
          <cell r="C33">
            <v>1334507.0422535213</v>
          </cell>
          <cell r="H33">
            <v>1334507.0422535213</v>
          </cell>
        </row>
        <row r="34">
          <cell r="F34">
            <v>7500000</v>
          </cell>
          <cell r="H34">
            <v>7500000</v>
          </cell>
        </row>
        <row r="35">
          <cell r="F35">
            <v>12500000</v>
          </cell>
          <cell r="H35">
            <v>12500000</v>
          </cell>
        </row>
        <row r="36">
          <cell r="H36">
            <v>0</v>
          </cell>
        </row>
        <row r="37">
          <cell r="C37">
            <v>1052.6300000000001</v>
          </cell>
          <cell r="D37">
            <v>5233182.45</v>
          </cell>
          <cell r="E37">
            <v>3041914.9299999932</v>
          </cell>
          <cell r="F37">
            <v>1431305.55</v>
          </cell>
          <cell r="G37">
            <v>1233822.1599999999</v>
          </cell>
          <cell r="H37">
            <v>10941277.719999993</v>
          </cell>
        </row>
        <row r="38">
          <cell r="D38">
            <v>1198.25</v>
          </cell>
          <cell r="H38">
            <v>1198.25</v>
          </cell>
        </row>
        <row r="39">
          <cell r="D39">
            <v>207255.43</v>
          </cell>
          <cell r="E39">
            <v>157236.94</v>
          </cell>
          <cell r="F39">
            <v>375432.26</v>
          </cell>
          <cell r="G39">
            <v>69215.89</v>
          </cell>
          <cell r="H39">
            <v>809140.52</v>
          </cell>
        </row>
        <row r="40">
          <cell r="C40">
            <v>60460</v>
          </cell>
          <cell r="D40">
            <v>299571.53999999998</v>
          </cell>
          <cell r="E40">
            <v>92885.130000000048</v>
          </cell>
          <cell r="F40">
            <v>111670.91</v>
          </cell>
          <cell r="G40">
            <v>35527.72</v>
          </cell>
          <cell r="H40">
            <v>600115.30000000005</v>
          </cell>
        </row>
        <row r="41">
          <cell r="C41">
            <v>16190.18</v>
          </cell>
          <cell r="D41">
            <v>806894.31000000052</v>
          </cell>
          <cell r="E41">
            <v>155577.25</v>
          </cell>
          <cell r="F41">
            <v>981124.76</v>
          </cell>
          <cell r="G41">
            <v>397925.97</v>
          </cell>
          <cell r="H41">
            <v>2357712.4700000007</v>
          </cell>
        </row>
        <row r="42">
          <cell r="D42">
            <v>3487.72</v>
          </cell>
          <cell r="E42">
            <v>14045.62</v>
          </cell>
          <cell r="F42">
            <v>3414.04</v>
          </cell>
          <cell r="G42">
            <v>29192.99</v>
          </cell>
          <cell r="H42">
            <v>50140.37</v>
          </cell>
        </row>
        <row r="43">
          <cell r="D43">
            <v>3508.77</v>
          </cell>
          <cell r="G43">
            <v>51936.51</v>
          </cell>
          <cell r="H43">
            <v>55445.279999999999</v>
          </cell>
        </row>
        <row r="44">
          <cell r="D44">
            <v>28547.08</v>
          </cell>
          <cell r="E44">
            <v>69957.289999999994</v>
          </cell>
          <cell r="H44">
            <v>98504.37</v>
          </cell>
        </row>
        <row r="45">
          <cell r="C45">
            <v>1995</v>
          </cell>
          <cell r="D45">
            <v>1275728.8600000001</v>
          </cell>
          <cell r="E45">
            <v>1708876.13</v>
          </cell>
          <cell r="F45">
            <v>982689.73</v>
          </cell>
          <cell r="G45">
            <v>165078.57</v>
          </cell>
          <cell r="H45">
            <v>4134368.29</v>
          </cell>
        </row>
        <row r="46">
          <cell r="F46">
            <v>176056.34</v>
          </cell>
          <cell r="G46">
            <v>176056.34</v>
          </cell>
          <cell r="H46">
            <v>352112.68</v>
          </cell>
        </row>
        <row r="47">
          <cell r="F47">
            <v>140845.07</v>
          </cell>
          <cell r="G47">
            <v>123239.44</v>
          </cell>
          <cell r="H47">
            <v>264084.51</v>
          </cell>
        </row>
        <row r="48">
          <cell r="F48">
            <v>1619.72</v>
          </cell>
          <cell r="G48">
            <v>1619.72</v>
          </cell>
          <cell r="H48">
            <v>3239.44</v>
          </cell>
        </row>
      </sheetData>
      <sheetData sheetId="3" refreshError="1">
        <row r="5">
          <cell r="G5">
            <v>102459.02</v>
          </cell>
          <cell r="H5">
            <v>102459.02</v>
          </cell>
        </row>
        <row r="6">
          <cell r="G6">
            <v>6995.34</v>
          </cell>
          <cell r="H6">
            <v>6995.34</v>
          </cell>
        </row>
        <row r="7">
          <cell r="G7">
            <v>33203.03</v>
          </cell>
          <cell r="H7">
            <v>33203.03</v>
          </cell>
        </row>
        <row r="8">
          <cell r="F8">
            <v>413671.62</v>
          </cell>
          <cell r="H8">
            <v>413671.62</v>
          </cell>
        </row>
        <row r="9">
          <cell r="D9">
            <v>176754.83</v>
          </cell>
          <cell r="H9">
            <v>176754.83</v>
          </cell>
        </row>
        <row r="10">
          <cell r="C10">
            <v>19128.310000000001</v>
          </cell>
          <cell r="F10">
            <v>406557.38</v>
          </cell>
          <cell r="H10">
            <v>425685.69</v>
          </cell>
        </row>
        <row r="11">
          <cell r="C11">
            <v>2179.86</v>
          </cell>
          <cell r="F11">
            <v>203278.69</v>
          </cell>
          <cell r="H11">
            <v>205458.55</v>
          </cell>
        </row>
        <row r="12">
          <cell r="E12">
            <v>-3276.66</v>
          </cell>
          <cell r="H12">
            <v>-3276.66</v>
          </cell>
        </row>
        <row r="13">
          <cell r="C13">
            <v>1.26</v>
          </cell>
          <cell r="D13">
            <v>661481.80000000005</v>
          </cell>
          <cell r="E13">
            <v>644519.65</v>
          </cell>
          <cell r="F13">
            <v>31997868.209999997</v>
          </cell>
          <cell r="H13">
            <v>33303870.919999998</v>
          </cell>
        </row>
        <row r="14">
          <cell r="C14">
            <v>7016.95</v>
          </cell>
          <cell r="E14">
            <v>10820.71</v>
          </cell>
          <cell r="F14">
            <v>16720.7</v>
          </cell>
          <cell r="H14">
            <v>34558.36</v>
          </cell>
        </row>
        <row r="15">
          <cell r="E15">
            <v>168122</v>
          </cell>
          <cell r="H15">
            <v>168122</v>
          </cell>
        </row>
        <row r="16">
          <cell r="D16">
            <v>-351.42</v>
          </cell>
          <cell r="E16">
            <v>-10315.16</v>
          </cell>
          <cell r="F16">
            <v>-2461.4899999999998</v>
          </cell>
          <cell r="H16">
            <v>-13128.07</v>
          </cell>
        </row>
        <row r="17">
          <cell r="E17">
            <v>-5261.96</v>
          </cell>
          <cell r="H17">
            <v>-5261.96</v>
          </cell>
        </row>
        <row r="18">
          <cell r="C18">
            <v>860.91</v>
          </cell>
          <cell r="D18">
            <v>38439.96</v>
          </cell>
          <cell r="E18">
            <v>6140.06</v>
          </cell>
          <cell r="F18">
            <v>98687.93</v>
          </cell>
          <cell r="G18">
            <v>44090.86</v>
          </cell>
          <cell r="H18">
            <v>188219.72</v>
          </cell>
        </row>
        <row r="19">
          <cell r="C19">
            <v>621.76</v>
          </cell>
          <cell r="H19">
            <v>621.76</v>
          </cell>
        </row>
        <row r="20">
          <cell r="D20">
            <v>4557.8100000000004</v>
          </cell>
          <cell r="E20">
            <v>532.98</v>
          </cell>
          <cell r="F20">
            <v>3440.54</v>
          </cell>
          <cell r="G20">
            <v>2761.59</v>
          </cell>
          <cell r="H20">
            <v>11292.92</v>
          </cell>
        </row>
        <row r="21">
          <cell r="C21">
            <v>9851.39</v>
          </cell>
          <cell r="D21">
            <v>12323.35</v>
          </cell>
          <cell r="E21">
            <v>15871.24</v>
          </cell>
          <cell r="F21">
            <v>250633.76</v>
          </cell>
          <cell r="G21">
            <v>38101.839999999997</v>
          </cell>
          <cell r="H21">
            <v>326781.58</v>
          </cell>
        </row>
        <row r="22">
          <cell r="C22">
            <v>24018.67</v>
          </cell>
          <cell r="D22">
            <v>223747.34</v>
          </cell>
          <cell r="E22">
            <v>374721.88</v>
          </cell>
          <cell r="F22">
            <v>91495.76</v>
          </cell>
          <cell r="G22">
            <v>46782.07</v>
          </cell>
          <cell r="H22">
            <v>760765.72</v>
          </cell>
        </row>
        <row r="23">
          <cell r="D23">
            <v>46.69</v>
          </cell>
          <cell r="F23">
            <v>69.010000000000005</v>
          </cell>
        </row>
        <row r="24">
          <cell r="C24">
            <v>11445.03</v>
          </cell>
          <cell r="D24">
            <v>229140.51</v>
          </cell>
          <cell r="E24">
            <v>17080.45</v>
          </cell>
          <cell r="F24">
            <v>179426.19</v>
          </cell>
          <cell r="G24">
            <v>36985.800000000003</v>
          </cell>
          <cell r="H24">
            <v>474077.98</v>
          </cell>
        </row>
        <row r="25">
          <cell r="D25">
            <v>-617919.63</v>
          </cell>
          <cell r="F25">
            <v>-32001676.770000003</v>
          </cell>
          <cell r="H25">
            <v>-32619596.400000002</v>
          </cell>
        </row>
        <row r="26">
          <cell r="C26">
            <v>-4855.51</v>
          </cell>
          <cell r="D26">
            <v>-16173.02</v>
          </cell>
          <cell r="E26">
            <v>-14227.86</v>
          </cell>
          <cell r="F26">
            <v>-9357.49</v>
          </cell>
          <cell r="H26">
            <v>-44613.88</v>
          </cell>
        </row>
        <row r="27">
          <cell r="D27">
            <v>-220105.74</v>
          </cell>
          <cell r="E27">
            <v>-582688.47</v>
          </cell>
          <cell r="F27">
            <v>-520943.83</v>
          </cell>
          <cell r="G27">
            <v>-41888.160000000003</v>
          </cell>
          <cell r="H27">
            <v>-1365626.2</v>
          </cell>
        </row>
        <row r="28">
          <cell r="E28">
            <v>2131.27</v>
          </cell>
          <cell r="F28">
            <v>16838.919999999998</v>
          </cell>
          <cell r="H28">
            <v>18970.189999999999</v>
          </cell>
        </row>
        <row r="29">
          <cell r="D29">
            <v>94537.03</v>
          </cell>
          <cell r="E29">
            <v>420683.48</v>
          </cell>
          <cell r="F29">
            <v>467882.12</v>
          </cell>
          <cell r="G29">
            <v>93508.78</v>
          </cell>
          <cell r="H29">
            <v>1076611.4099999999</v>
          </cell>
        </row>
        <row r="30">
          <cell r="D30">
            <v>143971.42000000001</v>
          </cell>
          <cell r="E30">
            <v>162998.95000000001</v>
          </cell>
          <cell r="G30">
            <v>285618.96999999997</v>
          </cell>
          <cell r="H30">
            <v>592589.34</v>
          </cell>
        </row>
        <row r="31">
          <cell r="G31">
            <v>198300</v>
          </cell>
          <cell r="H31">
            <v>198300</v>
          </cell>
        </row>
        <row r="32">
          <cell r="G32">
            <v>12500000</v>
          </cell>
          <cell r="H32">
            <v>12500000</v>
          </cell>
        </row>
        <row r="33">
          <cell r="G33">
            <v>502018.46</v>
          </cell>
          <cell r="H33">
            <v>502018.46</v>
          </cell>
        </row>
        <row r="34">
          <cell r="G34">
            <v>2250427.58</v>
          </cell>
          <cell r="H34">
            <v>2250427.58</v>
          </cell>
        </row>
        <row r="35">
          <cell r="C35">
            <v>5651278.4900000002</v>
          </cell>
          <cell r="H35">
            <v>5651278.4900000002</v>
          </cell>
        </row>
        <row r="36">
          <cell r="C36">
            <v>1329712.5900000001</v>
          </cell>
          <cell r="H36">
            <v>1329712.5900000001</v>
          </cell>
        </row>
        <row r="37">
          <cell r="G37">
            <v>-23000000</v>
          </cell>
          <cell r="H37">
            <v>-23000000</v>
          </cell>
        </row>
        <row r="38">
          <cell r="C38">
            <v>-11336116.560000001</v>
          </cell>
          <cell r="D38">
            <v>-4736957.47</v>
          </cell>
          <cell r="E38">
            <v>-3342401.9</v>
          </cell>
          <cell r="F38">
            <v>-1389957.3</v>
          </cell>
          <cell r="H38">
            <v>-20805433.23</v>
          </cell>
        </row>
        <row r="39">
          <cell r="D39">
            <v>-28839.200000000001</v>
          </cell>
          <cell r="H39">
            <v>-28839.200000000001</v>
          </cell>
        </row>
        <row r="40">
          <cell r="F40">
            <v>-1829274.83</v>
          </cell>
          <cell r="H40">
            <v>-1829274.83</v>
          </cell>
        </row>
        <row r="41">
          <cell r="C41">
            <v>132912.32000000001</v>
          </cell>
          <cell r="D41">
            <v>2202691.04</v>
          </cell>
          <cell r="E41">
            <v>2929049.66</v>
          </cell>
          <cell r="F41">
            <v>2148334.2000000002</v>
          </cell>
          <cell r="G41">
            <v>2364865.16</v>
          </cell>
          <cell r="H41">
            <v>9777852.379999999</v>
          </cell>
        </row>
        <row r="42">
          <cell r="D42">
            <v>1722.97</v>
          </cell>
          <cell r="E42">
            <v>419.43</v>
          </cell>
          <cell r="F42">
            <v>26.93</v>
          </cell>
          <cell r="H42">
            <v>2169.33</v>
          </cell>
        </row>
        <row r="43">
          <cell r="C43">
            <v>25986.19</v>
          </cell>
          <cell r="D43">
            <v>54196.77</v>
          </cell>
          <cell r="E43">
            <v>277925.28999999998</v>
          </cell>
          <cell r="F43">
            <v>326693.71000000002</v>
          </cell>
          <cell r="G43">
            <v>69832.98</v>
          </cell>
          <cell r="H43">
            <v>754634.94</v>
          </cell>
        </row>
        <row r="44">
          <cell r="C44">
            <v>-3354.3</v>
          </cell>
          <cell r="D44">
            <v>71938.89</v>
          </cell>
          <cell r="E44">
            <v>227655.24</v>
          </cell>
          <cell r="F44">
            <v>274862.25</v>
          </cell>
          <cell r="G44">
            <v>412535.59</v>
          </cell>
          <cell r="H44">
            <v>983637.67</v>
          </cell>
        </row>
        <row r="45">
          <cell r="C45">
            <v>24961.95</v>
          </cell>
          <cell r="D45">
            <v>758356</v>
          </cell>
          <cell r="E45">
            <v>677739.66</v>
          </cell>
          <cell r="F45">
            <v>650835.1</v>
          </cell>
          <cell r="G45">
            <v>203421.05</v>
          </cell>
          <cell r="H45">
            <v>2315313.7599999998</v>
          </cell>
        </row>
        <row r="46">
          <cell r="F46">
            <v>-200</v>
          </cell>
          <cell r="H46">
            <v>-200</v>
          </cell>
        </row>
        <row r="47">
          <cell r="C47">
            <v>35.729999999999997</v>
          </cell>
          <cell r="D47">
            <v>18842.669999999998</v>
          </cell>
          <cell r="F47">
            <v>23.27</v>
          </cell>
          <cell r="G47">
            <v>1432.66</v>
          </cell>
          <cell r="H47">
            <v>20334.330000000002</v>
          </cell>
        </row>
        <row r="48">
          <cell r="D48">
            <v>55359.26</v>
          </cell>
          <cell r="E48">
            <v>26231.279999999999</v>
          </cell>
          <cell r="F48">
            <v>4874.4799999999996</v>
          </cell>
          <cell r="G48">
            <v>1350.88</v>
          </cell>
          <cell r="H48">
            <v>87815.9</v>
          </cell>
        </row>
        <row r="49">
          <cell r="D49">
            <v>64065.37</v>
          </cell>
          <cell r="G49">
            <v>12209.33</v>
          </cell>
          <cell r="H49">
            <v>76274.7</v>
          </cell>
        </row>
        <row r="50">
          <cell r="E50">
            <v>488.64</v>
          </cell>
          <cell r="F50">
            <v>10410.26</v>
          </cell>
          <cell r="H50">
            <v>10898.9</v>
          </cell>
        </row>
        <row r="51">
          <cell r="C51">
            <v>12.37</v>
          </cell>
          <cell r="D51">
            <v>526769.63</v>
          </cell>
          <cell r="E51">
            <v>1350290.28</v>
          </cell>
          <cell r="F51">
            <v>833947.28</v>
          </cell>
          <cell r="G51">
            <v>401132.15</v>
          </cell>
          <cell r="H51">
            <v>3112151.71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Закупки"/>
      <sheetName val="Карточка"/>
      <sheetName val="ММК"/>
      <sheetName val="Нью-ММК"/>
      <sheetName val="ММК(ВТЗ)"/>
      <sheetName val="ММК(СТЗ)"/>
      <sheetName val="Металлокросс"/>
      <sheetName val="Стилтэк"/>
      <sheetName val="Фантон"/>
      <sheetName val="БалансПоставок"/>
      <sheetName val="График_поставки_СТЗ"/>
      <sheetName val="Счета"/>
      <sheetName val="Северсталь"/>
      <sheetName val="Стил-Имп"/>
      <sheetName val="Труботрейд"/>
      <sheetName val="ТРУБНАЯ ЗАГОТОВКА"/>
      <sheetName val="ОтчетНоя"/>
      <sheetName val="Отчет дек"/>
      <sheetName val="Лист1"/>
      <sheetName val="Справка"/>
      <sheetName val="ММК101129(СТЗ)"/>
      <sheetName val="ММК10129(ВТЗ)"/>
      <sheetName val="Ильич"/>
      <sheetName val="19.02"/>
      <sheetName val="МЕЧЕЛ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Индексы инфляции"/>
      <sheetName val="Труботрей攀"/>
      <sheetName val=""/>
      <sheetName val="攀Ā攀Ā攀Ā攀Ā攀Ā攀Ā攀Ā攀Ā攀Ā攀Ā攀Ā攀Ā攀Ā攀Ā攀Ā攀"/>
      <sheetName val="ММК(Тагмет)"/>
      <sheetName val="СевСталь"/>
      <sheetName val="Углемет"/>
      <sheetName val="Закуп樺䐀"/>
      <sheetName val="1.2. Горные работы"/>
      <sheetName val="Справочник"/>
      <sheetName val="ЛицеваяКартаШТРИПС"/>
      <sheetName val="рабочий лист"/>
      <sheetName val="справочник по сч 90,91"/>
      <sheetName val="Валюты"/>
      <sheetName val="реестр отгрузка"/>
    </sheetNames>
    <sheetDataSet>
      <sheetData sheetId="0" refreshError="1"/>
      <sheetData sheetId="1" refreshError="1">
        <row r="3">
          <cell r="H3" t="str">
            <v>Допплан</v>
          </cell>
          <cell r="K3" t="str">
            <v>Всего</v>
          </cell>
          <cell r="AB3" t="str">
            <v>Отгружено</v>
          </cell>
        </row>
        <row r="4">
          <cell r="C4" t="str">
            <v>17Г1С (для БТС)</v>
          </cell>
          <cell r="D4" t="str">
            <v>8х1250</v>
          </cell>
          <cell r="F4">
            <v>2100</v>
          </cell>
          <cell r="G4">
            <v>6230</v>
          </cell>
          <cell r="K4">
            <v>16283400</v>
          </cell>
          <cell r="AB4">
            <v>823</v>
          </cell>
        </row>
        <row r="5">
          <cell r="C5" t="str">
            <v xml:space="preserve">17Г1С </v>
          </cell>
          <cell r="D5" t="str">
            <v>8х1250</v>
          </cell>
          <cell r="F5">
            <v>1200</v>
          </cell>
          <cell r="G5">
            <v>6230</v>
          </cell>
          <cell r="K5">
            <v>9304800</v>
          </cell>
          <cell r="AB5">
            <v>0</v>
          </cell>
        </row>
        <row r="6">
          <cell r="C6" t="str">
            <v>17Г1С</v>
          </cell>
          <cell r="D6" t="str">
            <v>12x1660</v>
          </cell>
          <cell r="F6">
            <v>400</v>
          </cell>
          <cell r="G6">
            <v>6230</v>
          </cell>
          <cell r="K6">
            <v>3101600</v>
          </cell>
          <cell r="AB6">
            <v>371</v>
          </cell>
        </row>
        <row r="7">
          <cell r="C7" t="str">
            <v>17Г1С-У</v>
          </cell>
          <cell r="D7" t="str">
            <v>10х1660</v>
          </cell>
          <cell r="F7">
            <v>3650</v>
          </cell>
          <cell r="G7">
            <v>6620</v>
          </cell>
          <cell r="K7">
            <v>30116880</v>
          </cell>
          <cell r="AB7">
            <v>3512.07</v>
          </cell>
        </row>
        <row r="8">
          <cell r="C8" t="str">
            <v>17Г1С-У</v>
          </cell>
          <cell r="D8" t="str">
            <v>12х1660</v>
          </cell>
          <cell r="F8">
            <v>200</v>
          </cell>
          <cell r="G8">
            <v>6620</v>
          </cell>
          <cell r="K8">
            <v>1650240</v>
          </cell>
          <cell r="AB8">
            <v>184.02</v>
          </cell>
        </row>
        <row r="9">
          <cell r="C9" t="str">
            <v>ШХ15-В</v>
          </cell>
          <cell r="D9">
            <v>120</v>
          </cell>
          <cell r="F9">
            <v>200</v>
          </cell>
          <cell r="G9">
            <v>6500</v>
          </cell>
          <cell r="K9">
            <v>1595760</v>
          </cell>
          <cell r="AB9">
            <v>201.48</v>
          </cell>
        </row>
        <row r="10">
          <cell r="C10" t="str">
            <v>ШХ15-В</v>
          </cell>
          <cell r="D10">
            <v>130</v>
          </cell>
          <cell r="F10">
            <v>350</v>
          </cell>
          <cell r="G10">
            <v>6500</v>
          </cell>
          <cell r="K10">
            <v>2792580</v>
          </cell>
          <cell r="AB10">
            <v>367.71</v>
          </cell>
        </row>
        <row r="11">
          <cell r="C11" t="str">
            <v>ШХ15-В</v>
          </cell>
          <cell r="D11">
            <v>140</v>
          </cell>
          <cell r="F11">
            <v>350</v>
          </cell>
          <cell r="G11">
            <v>6500</v>
          </cell>
          <cell r="K11">
            <v>2792580</v>
          </cell>
          <cell r="AB11">
            <v>0</v>
          </cell>
        </row>
        <row r="12">
          <cell r="C12" t="str">
            <v>ШХ15-В</v>
          </cell>
          <cell r="D12">
            <v>150</v>
          </cell>
          <cell r="F12">
            <v>200</v>
          </cell>
          <cell r="G12">
            <v>6500</v>
          </cell>
          <cell r="K12">
            <v>1595760</v>
          </cell>
          <cell r="AB12">
            <v>0</v>
          </cell>
        </row>
        <row r="13">
          <cell r="C13" t="str">
            <v>ШХ15-В</v>
          </cell>
          <cell r="D13">
            <v>160</v>
          </cell>
          <cell r="F13">
            <v>100</v>
          </cell>
          <cell r="G13">
            <v>6500</v>
          </cell>
          <cell r="K13">
            <v>797880</v>
          </cell>
          <cell r="AB13">
            <v>0</v>
          </cell>
        </row>
        <row r="14">
          <cell r="C14">
            <v>45</v>
          </cell>
          <cell r="D14" t="str">
            <v>250х4100</v>
          </cell>
          <cell r="F14">
            <v>220</v>
          </cell>
          <cell r="G14">
            <v>4720</v>
          </cell>
          <cell r="K14">
            <v>2100000</v>
          </cell>
          <cell r="AB14">
            <v>0</v>
          </cell>
        </row>
        <row r="15">
          <cell r="C15" t="str">
            <v>40Х</v>
          </cell>
          <cell r="D15" t="str">
            <v>250х4100</v>
          </cell>
          <cell r="F15">
            <v>150</v>
          </cell>
          <cell r="G15">
            <v>5600</v>
          </cell>
          <cell r="K15">
            <v>1067400</v>
          </cell>
          <cell r="AB15">
            <v>0</v>
          </cell>
        </row>
        <row r="16">
          <cell r="C16" t="str">
            <v>40Х</v>
          </cell>
          <cell r="D16" t="str">
            <v>260х3200</v>
          </cell>
          <cell r="F16">
            <v>150</v>
          </cell>
          <cell r="G16">
            <v>5600</v>
          </cell>
          <cell r="K16">
            <v>1067400</v>
          </cell>
          <cell r="AB16">
            <v>130.55000000000001</v>
          </cell>
        </row>
        <row r="17">
          <cell r="C17" t="str">
            <v>30ХГСА</v>
          </cell>
          <cell r="D17" t="str">
            <v>260х3200</v>
          </cell>
          <cell r="F17">
            <v>130</v>
          </cell>
          <cell r="G17">
            <v>6280</v>
          </cell>
          <cell r="K17">
            <v>1031160</v>
          </cell>
          <cell r="AB17">
            <v>122.2</v>
          </cell>
        </row>
        <row r="18">
          <cell r="C18" t="str">
            <v>17Г1СУ</v>
          </cell>
          <cell r="D18" t="str">
            <v>11.5х1660</v>
          </cell>
          <cell r="F18">
            <v>1000</v>
          </cell>
          <cell r="G18">
            <v>7500</v>
          </cell>
          <cell r="K18">
            <v>9307200</v>
          </cell>
          <cell r="AB18">
            <v>975</v>
          </cell>
        </row>
        <row r="21">
          <cell r="C21" t="str">
            <v>ШХ15-В</v>
          </cell>
          <cell r="D21">
            <v>110</v>
          </cell>
          <cell r="F21">
            <v>300</v>
          </cell>
          <cell r="G21">
            <v>6500</v>
          </cell>
          <cell r="K21">
            <v>2397600</v>
          </cell>
          <cell r="AB21">
            <v>300.24</v>
          </cell>
        </row>
        <row r="22">
          <cell r="C22" t="str">
            <v>ШХ15-В</v>
          </cell>
          <cell r="D22">
            <v>115</v>
          </cell>
          <cell r="F22">
            <v>300</v>
          </cell>
          <cell r="G22">
            <v>6500</v>
          </cell>
          <cell r="K22">
            <v>2397600</v>
          </cell>
          <cell r="AB22">
            <v>303.27999999999997</v>
          </cell>
        </row>
        <row r="23">
          <cell r="C23" t="str">
            <v>ШХ15-В</v>
          </cell>
          <cell r="D23">
            <v>120</v>
          </cell>
          <cell r="F23">
            <v>300</v>
          </cell>
          <cell r="G23">
            <v>6500</v>
          </cell>
          <cell r="K23">
            <v>2397600</v>
          </cell>
          <cell r="AB23">
            <v>300.62</v>
          </cell>
        </row>
        <row r="24">
          <cell r="C24" t="str">
            <v>17Г1СУ</v>
          </cell>
          <cell r="D24" t="str">
            <v>8x1250</v>
          </cell>
          <cell r="F24">
            <v>838</v>
          </cell>
          <cell r="G24">
            <v>7570</v>
          </cell>
          <cell r="K24">
            <v>7855412</v>
          </cell>
          <cell r="AB24">
            <v>842.4</v>
          </cell>
        </row>
        <row r="25">
          <cell r="C25" t="str">
            <v>ШХ15-В</v>
          </cell>
          <cell r="D25">
            <v>110</v>
          </cell>
          <cell r="F25">
            <v>215.97</v>
          </cell>
          <cell r="G25">
            <v>6500</v>
          </cell>
          <cell r="K25">
            <v>1726032.24</v>
          </cell>
          <cell r="AB25">
            <v>215.97</v>
          </cell>
        </row>
        <row r="26">
          <cell r="C26" t="str">
            <v>ШХ15-В</v>
          </cell>
          <cell r="D26">
            <v>115</v>
          </cell>
          <cell r="F26">
            <v>150.66</v>
          </cell>
          <cell r="G26">
            <v>6500</v>
          </cell>
          <cell r="K26">
            <v>1204074.72</v>
          </cell>
          <cell r="AB26">
            <v>150.66</v>
          </cell>
        </row>
        <row r="27">
          <cell r="C27" t="str">
            <v>ШХ15-В</v>
          </cell>
          <cell r="D27">
            <v>120</v>
          </cell>
          <cell r="F27">
            <v>140.66</v>
          </cell>
          <cell r="G27">
            <v>6500</v>
          </cell>
          <cell r="K27">
            <v>1124154.72</v>
          </cell>
          <cell r="AB27">
            <v>140.66</v>
          </cell>
        </row>
        <row r="28">
          <cell r="C28" t="str">
            <v>ШХ15-В</v>
          </cell>
          <cell r="D28">
            <v>130</v>
          </cell>
          <cell r="F28">
            <v>94.05</v>
          </cell>
          <cell r="G28">
            <v>6500</v>
          </cell>
          <cell r="K28">
            <v>751647.6</v>
          </cell>
          <cell r="AB28">
            <v>94.05</v>
          </cell>
        </row>
        <row r="29">
          <cell r="C29" t="str">
            <v>17Г1С</v>
          </cell>
          <cell r="D29" t="str">
            <v>8x1250</v>
          </cell>
          <cell r="F29">
            <v>1050</v>
          </cell>
          <cell r="G29">
            <v>6350</v>
          </cell>
          <cell r="H29">
            <v>1333500</v>
          </cell>
          <cell r="K29">
            <v>8323560</v>
          </cell>
        </row>
        <row r="30">
          <cell r="C30" t="str">
            <v>17Г1С (для БТС)</v>
          </cell>
          <cell r="D30" t="str">
            <v>8x1250</v>
          </cell>
          <cell r="F30">
            <v>6650</v>
          </cell>
          <cell r="G30">
            <v>6350</v>
          </cell>
          <cell r="H30">
            <v>8445500</v>
          </cell>
          <cell r="K30">
            <v>52715880</v>
          </cell>
        </row>
        <row r="31">
          <cell r="C31" t="str">
            <v>17Г1С (для БТС)</v>
          </cell>
          <cell r="D31" t="str">
            <v>9x1250</v>
          </cell>
          <cell r="F31">
            <v>1550</v>
          </cell>
          <cell r="G31">
            <v>6350</v>
          </cell>
          <cell r="H31">
            <v>1968500</v>
          </cell>
          <cell r="K31">
            <v>12287160</v>
          </cell>
          <cell r="AB31">
            <v>663.87</v>
          </cell>
        </row>
        <row r="32">
          <cell r="C32" t="str">
            <v>17Г1С (для БТС)</v>
          </cell>
          <cell r="D32" t="str">
            <v>10x1250</v>
          </cell>
          <cell r="F32">
            <v>200</v>
          </cell>
          <cell r="G32">
            <v>6350</v>
          </cell>
          <cell r="H32">
            <v>254000</v>
          </cell>
          <cell r="K32">
            <v>1585440</v>
          </cell>
        </row>
        <row r="33">
          <cell r="C33" t="str">
            <v>17Г1С</v>
          </cell>
          <cell r="D33" t="str">
            <v>8-10x1050-1660</v>
          </cell>
          <cell r="F33">
            <v>1350</v>
          </cell>
          <cell r="G33">
            <v>6350</v>
          </cell>
          <cell r="H33">
            <v>1714500</v>
          </cell>
          <cell r="K33">
            <v>10701720</v>
          </cell>
        </row>
        <row r="34">
          <cell r="C34" t="str">
            <v>17Г1С-У</v>
          </cell>
          <cell r="D34" t="str">
            <v>8x1250</v>
          </cell>
          <cell r="F34">
            <v>30</v>
          </cell>
          <cell r="G34">
            <v>6620</v>
          </cell>
          <cell r="H34">
            <v>39720</v>
          </cell>
          <cell r="K34">
            <v>247536</v>
          </cell>
          <cell r="AB34">
            <v>28.76</v>
          </cell>
        </row>
        <row r="35">
          <cell r="C35" t="str">
            <v>10Г2ФБ</v>
          </cell>
          <cell r="D35" t="str">
            <v>15.7х1660</v>
          </cell>
          <cell r="F35">
            <v>315</v>
          </cell>
          <cell r="G35">
            <v>7210</v>
          </cell>
          <cell r="H35">
            <v>454230</v>
          </cell>
          <cell r="K35">
            <v>2822148</v>
          </cell>
        </row>
        <row r="36">
          <cell r="C36" t="str">
            <v>17Г1С (для БТС)</v>
          </cell>
          <cell r="D36" t="str">
            <v>9x1250</v>
          </cell>
          <cell r="F36">
            <v>100</v>
          </cell>
          <cell r="G36">
            <v>6350</v>
          </cell>
          <cell r="H36">
            <v>127000</v>
          </cell>
          <cell r="K36">
            <v>792720</v>
          </cell>
        </row>
        <row r="37">
          <cell r="C37" t="str">
            <v>08Х18Н10Т</v>
          </cell>
          <cell r="D37">
            <v>150</v>
          </cell>
          <cell r="F37">
            <v>25</v>
          </cell>
          <cell r="G37">
            <v>46795.83</v>
          </cell>
          <cell r="H37">
            <v>233979.15</v>
          </cell>
          <cell r="K37">
            <v>1410624.9</v>
          </cell>
        </row>
        <row r="38">
          <cell r="C38" t="str">
            <v>12Х18Н10Т</v>
          </cell>
          <cell r="D38">
            <v>170</v>
          </cell>
          <cell r="F38">
            <v>45</v>
          </cell>
          <cell r="G38">
            <v>46795.83</v>
          </cell>
          <cell r="H38">
            <v>421162.47000000003</v>
          </cell>
          <cell r="K38">
            <v>2539124.8200000003</v>
          </cell>
        </row>
        <row r="39">
          <cell r="C39" t="str">
            <v>12Х18Н10Т</v>
          </cell>
          <cell r="D39">
            <v>200</v>
          </cell>
          <cell r="F39">
            <v>45</v>
          </cell>
          <cell r="G39">
            <v>55337.5</v>
          </cell>
          <cell r="H39">
            <v>498037.5</v>
          </cell>
          <cell r="K39">
            <v>3000375</v>
          </cell>
        </row>
        <row r="40">
          <cell r="C40" t="str">
            <v>12Х18Н10Т</v>
          </cell>
          <cell r="D40">
            <v>210</v>
          </cell>
          <cell r="F40">
            <v>15</v>
          </cell>
          <cell r="G40">
            <v>55337.5</v>
          </cell>
          <cell r="H40">
            <v>166012.5</v>
          </cell>
          <cell r="K40">
            <v>1000125</v>
          </cell>
        </row>
        <row r="41">
          <cell r="C41" t="str">
            <v>12Х18Н10Т</v>
          </cell>
          <cell r="D41">
            <v>330</v>
          </cell>
          <cell r="F41">
            <v>45</v>
          </cell>
          <cell r="G41">
            <v>55337.5</v>
          </cell>
          <cell r="H41">
            <v>498037.5</v>
          </cell>
          <cell r="K41">
            <v>3000375</v>
          </cell>
        </row>
        <row r="42">
          <cell r="C42" t="str">
            <v>12Х18Н10Т</v>
          </cell>
          <cell r="D42">
            <v>350</v>
          </cell>
          <cell r="F42">
            <v>110</v>
          </cell>
          <cell r="G42">
            <v>55337.5</v>
          </cell>
          <cell r="H42">
            <v>1217425</v>
          </cell>
          <cell r="K42">
            <v>7334250</v>
          </cell>
        </row>
        <row r="43">
          <cell r="C43" t="str">
            <v>10Г2ФБ</v>
          </cell>
          <cell r="D43" t="str">
            <v>15,7х1660</v>
          </cell>
          <cell r="F43">
            <v>1400</v>
          </cell>
          <cell r="G43">
            <v>8618</v>
          </cell>
          <cell r="H43">
            <v>2413040</v>
          </cell>
          <cell r="K43">
            <v>14867440</v>
          </cell>
        </row>
        <row r="44">
          <cell r="C44" t="str">
            <v>ШХ15-В</v>
          </cell>
          <cell r="D44">
            <v>120</v>
          </cell>
          <cell r="F44">
            <v>260</v>
          </cell>
          <cell r="G44">
            <v>6500</v>
          </cell>
          <cell r="H44">
            <v>338000</v>
          </cell>
          <cell r="K44">
            <v>2074488</v>
          </cell>
        </row>
        <row r="45">
          <cell r="C45" t="str">
            <v>ШХ15-В</v>
          </cell>
          <cell r="D45">
            <v>130</v>
          </cell>
          <cell r="F45">
            <v>505</v>
          </cell>
          <cell r="G45">
            <v>6500</v>
          </cell>
          <cell r="H45">
            <v>656500</v>
          </cell>
          <cell r="K45">
            <v>4029294</v>
          </cell>
        </row>
        <row r="46">
          <cell r="C46" t="str">
            <v>ШХ15-В</v>
          </cell>
          <cell r="D46">
            <v>140</v>
          </cell>
          <cell r="F46">
            <v>500</v>
          </cell>
          <cell r="G46">
            <v>6500</v>
          </cell>
          <cell r="H46">
            <v>650000</v>
          </cell>
          <cell r="K46">
            <v>3989400</v>
          </cell>
        </row>
        <row r="47">
          <cell r="C47" t="str">
            <v>ШХ15-В</v>
          </cell>
          <cell r="D47">
            <v>150</v>
          </cell>
          <cell r="F47">
            <v>200</v>
          </cell>
          <cell r="G47">
            <v>6500</v>
          </cell>
          <cell r="H47">
            <v>260000</v>
          </cell>
          <cell r="K47">
            <v>1595760</v>
          </cell>
        </row>
        <row r="48">
          <cell r="C48" t="str">
            <v>ШХ15-В</v>
          </cell>
          <cell r="D48">
            <v>110</v>
          </cell>
          <cell r="F48">
            <v>215.97</v>
          </cell>
          <cell r="G48">
            <v>6500</v>
          </cell>
          <cell r="H48">
            <v>280761</v>
          </cell>
          <cell r="K48">
            <v>1726032.24</v>
          </cell>
          <cell r="AB48">
            <v>215.97</v>
          </cell>
        </row>
        <row r="49">
          <cell r="C49" t="str">
            <v>ШХ15-В</v>
          </cell>
          <cell r="D49">
            <v>115</v>
          </cell>
          <cell r="F49">
            <v>150.66</v>
          </cell>
          <cell r="G49">
            <v>6500</v>
          </cell>
          <cell r="H49">
            <v>195858</v>
          </cell>
          <cell r="K49">
            <v>1204074.72</v>
          </cell>
          <cell r="AB49">
            <v>150.66</v>
          </cell>
        </row>
        <row r="50">
          <cell r="C50" t="str">
            <v>ШХ15-В</v>
          </cell>
          <cell r="D50">
            <v>120</v>
          </cell>
          <cell r="F50">
            <v>140.66</v>
          </cell>
          <cell r="G50">
            <v>6500</v>
          </cell>
          <cell r="H50">
            <v>182858</v>
          </cell>
          <cell r="K50">
            <v>1124154.72</v>
          </cell>
          <cell r="AB50">
            <v>140.66</v>
          </cell>
        </row>
        <row r="51">
          <cell r="C51" t="str">
            <v>ШХ15-В</v>
          </cell>
          <cell r="D51">
            <v>130</v>
          </cell>
          <cell r="F51">
            <v>94.05</v>
          </cell>
          <cell r="G51">
            <v>6500</v>
          </cell>
          <cell r="H51">
            <v>122265</v>
          </cell>
          <cell r="K51">
            <v>751647.6</v>
          </cell>
          <cell r="AB51">
            <v>94.05</v>
          </cell>
        </row>
        <row r="52">
          <cell r="C52" t="str">
            <v>09Г2С</v>
          </cell>
          <cell r="D52">
            <v>90</v>
          </cell>
          <cell r="F52">
            <v>445</v>
          </cell>
          <cell r="G52">
            <v>5922.5</v>
          </cell>
          <cell r="H52">
            <v>527102.5</v>
          </cell>
          <cell r="K52">
            <v>3242181</v>
          </cell>
        </row>
        <row r="53">
          <cell r="C53" t="str">
            <v>17Г1С-У</v>
          </cell>
          <cell r="D53" t="str">
            <v>10х1660</v>
          </cell>
          <cell r="F53">
            <v>700</v>
          </cell>
          <cell r="G53">
            <v>6620</v>
          </cell>
          <cell r="H53">
            <v>926800</v>
          </cell>
          <cell r="K53">
            <v>5770800</v>
          </cell>
        </row>
        <row r="54">
          <cell r="C54" t="str">
            <v>17Г1С-У</v>
          </cell>
          <cell r="D54" t="str">
            <v>12х1660</v>
          </cell>
          <cell r="F54">
            <v>600</v>
          </cell>
          <cell r="G54">
            <v>6620</v>
          </cell>
          <cell r="H54">
            <v>794400</v>
          </cell>
          <cell r="K54">
            <v>4946400</v>
          </cell>
          <cell r="AB54">
            <v>613.80999999999995</v>
          </cell>
        </row>
        <row r="55">
          <cell r="C55" t="str">
            <v>ШХ15</v>
          </cell>
          <cell r="D55">
            <v>170</v>
          </cell>
          <cell r="F55">
            <v>500</v>
          </cell>
          <cell r="G55">
            <v>266.67</v>
          </cell>
          <cell r="H55">
            <v>26667</v>
          </cell>
          <cell r="K55">
            <v>265002</v>
          </cell>
        </row>
        <row r="56">
          <cell r="C56" t="str">
            <v>ШХ15</v>
          </cell>
          <cell r="D56">
            <v>190</v>
          </cell>
          <cell r="F56">
            <v>500</v>
          </cell>
          <cell r="G56">
            <v>266.67</v>
          </cell>
          <cell r="H56">
            <v>26667</v>
          </cell>
          <cell r="K56">
            <v>265002</v>
          </cell>
        </row>
        <row r="57">
          <cell r="C57" t="str">
            <v>3СП2</v>
          </cell>
          <cell r="D57" t="str">
            <v>16х2500х11800</v>
          </cell>
          <cell r="F57">
            <v>1030</v>
          </cell>
          <cell r="G57">
            <v>6650</v>
          </cell>
          <cell r="H57">
            <v>1369900</v>
          </cell>
          <cell r="K57">
            <v>8505740</v>
          </cell>
        </row>
        <row r="58">
          <cell r="C58" t="str">
            <v>17Г1С (М)</v>
          </cell>
          <cell r="D58" t="str">
            <v>8x1250</v>
          </cell>
          <cell r="F58">
            <v>3500</v>
          </cell>
          <cell r="G58">
            <v>6350</v>
          </cell>
          <cell r="H58">
            <v>4445000</v>
          </cell>
          <cell r="K58">
            <v>14420000</v>
          </cell>
          <cell r="AB58">
            <v>1500</v>
          </cell>
        </row>
        <row r="59">
          <cell r="C59" t="str">
            <v>17Г1С (М)</v>
          </cell>
          <cell r="D59" t="str">
            <v>9x1250</v>
          </cell>
          <cell r="F59">
            <v>3500</v>
          </cell>
          <cell r="G59">
            <v>6350</v>
          </cell>
          <cell r="H59">
            <v>4445000</v>
          </cell>
          <cell r="K59">
            <v>10031000</v>
          </cell>
          <cell r="AB59">
            <v>840</v>
          </cell>
        </row>
        <row r="60">
          <cell r="C60" t="str">
            <v>17Г1С-У</v>
          </cell>
          <cell r="D60" t="str">
            <v>10,5х1660</v>
          </cell>
          <cell r="F60">
            <v>5000</v>
          </cell>
          <cell r="G60">
            <v>6620</v>
          </cell>
          <cell r="H60">
            <v>6620000</v>
          </cell>
          <cell r="K60">
            <v>41220000</v>
          </cell>
        </row>
        <row r="61">
          <cell r="C61">
            <v>36861</v>
          </cell>
        </row>
        <row r="62">
          <cell r="C62" t="str">
            <v>10Г2ФБ</v>
          </cell>
          <cell r="D62" t="str">
            <v>15,7х2500х11500</v>
          </cell>
          <cell r="F62">
            <v>3500</v>
          </cell>
          <cell r="G62">
            <v>316.67</v>
          </cell>
          <cell r="H62">
            <v>221669</v>
          </cell>
          <cell r="K62">
            <v>1330014</v>
          </cell>
        </row>
        <row r="63">
          <cell r="C63" t="str">
            <v>3СП5</v>
          </cell>
          <cell r="D63" t="str">
            <v>14х1660</v>
          </cell>
          <cell r="F63">
            <v>6380</v>
          </cell>
          <cell r="G63">
            <v>6000</v>
          </cell>
          <cell r="H63">
            <v>7656000</v>
          </cell>
          <cell r="K63">
            <v>45936000</v>
          </cell>
        </row>
        <row r="64">
          <cell r="C64" t="str">
            <v>ШХ15</v>
          </cell>
          <cell r="D64">
            <v>180</v>
          </cell>
          <cell r="F64">
            <v>130</v>
          </cell>
          <cell r="G64">
            <v>266.67</v>
          </cell>
          <cell r="H64">
            <v>6933.42</v>
          </cell>
          <cell r="K64">
            <v>41600.519999999997</v>
          </cell>
        </row>
        <row r="65">
          <cell r="C65" t="str">
            <v>17Г1С(М)</v>
          </cell>
          <cell r="D65" t="str">
            <v>8x1250</v>
          </cell>
          <cell r="F65">
            <v>2368</v>
          </cell>
          <cell r="G65">
            <v>6350</v>
          </cell>
          <cell r="H65">
            <v>3007360</v>
          </cell>
          <cell r="K65">
            <v>3007360</v>
          </cell>
        </row>
        <row r="66">
          <cell r="C66" t="str">
            <v>17Г1С(М)</v>
          </cell>
          <cell r="D66" t="str">
            <v>9x1250</v>
          </cell>
          <cell r="F66">
            <v>4154</v>
          </cell>
          <cell r="G66">
            <v>6350</v>
          </cell>
          <cell r="H66">
            <v>5275580</v>
          </cell>
          <cell r="K66">
            <v>5275580</v>
          </cell>
        </row>
        <row r="67">
          <cell r="C67" t="str">
            <v>3СП2</v>
          </cell>
          <cell r="D67" t="str">
            <v>16х2500х11800</v>
          </cell>
          <cell r="F67">
            <v>1030</v>
          </cell>
          <cell r="G67">
            <v>232.5</v>
          </cell>
          <cell r="H67">
            <v>47895</v>
          </cell>
          <cell r="K67">
            <v>287370</v>
          </cell>
        </row>
        <row r="68">
          <cell r="C68" t="str">
            <v>10Г2ФБ</v>
          </cell>
          <cell r="D68" t="str">
            <v>15,7х1660</v>
          </cell>
          <cell r="F68">
            <v>5850</v>
          </cell>
          <cell r="G68">
            <v>8618</v>
          </cell>
          <cell r="H68">
            <v>10083060</v>
          </cell>
          <cell r="K68">
            <v>60498360</v>
          </cell>
        </row>
        <row r="69">
          <cell r="C69" t="str">
            <v>17Г1С(М)</v>
          </cell>
          <cell r="D69" t="str">
            <v>9х1050</v>
          </cell>
          <cell r="F69">
            <v>350</v>
          </cell>
          <cell r="G69">
            <v>6350</v>
          </cell>
          <cell r="H69">
            <v>444500</v>
          </cell>
          <cell r="K69">
            <v>444500</v>
          </cell>
        </row>
        <row r="70">
          <cell r="C70" t="str">
            <v>ШХ15-В</v>
          </cell>
          <cell r="D70">
            <v>110</v>
          </cell>
          <cell r="F70">
            <v>215.97</v>
          </cell>
          <cell r="G70">
            <v>6500</v>
          </cell>
          <cell r="H70">
            <v>280761</v>
          </cell>
          <cell r="K70">
            <v>1684566</v>
          </cell>
        </row>
        <row r="71">
          <cell r="C71" t="str">
            <v>ШХ15-В</v>
          </cell>
          <cell r="D71">
            <v>100</v>
          </cell>
          <cell r="F71">
            <v>100</v>
          </cell>
          <cell r="G71">
            <v>6500</v>
          </cell>
          <cell r="H71">
            <v>130000</v>
          </cell>
          <cell r="K71">
            <v>798300</v>
          </cell>
        </row>
        <row r="72">
          <cell r="C72" t="str">
            <v>ШХ15-В</v>
          </cell>
          <cell r="D72">
            <v>115</v>
          </cell>
          <cell r="F72">
            <v>200</v>
          </cell>
          <cell r="G72">
            <v>6500</v>
          </cell>
          <cell r="H72">
            <v>260000</v>
          </cell>
          <cell r="K72">
            <v>1596600</v>
          </cell>
        </row>
        <row r="73">
          <cell r="C73" t="str">
            <v>ШХ15-В</v>
          </cell>
          <cell r="D73">
            <v>120</v>
          </cell>
          <cell r="F73">
            <v>200</v>
          </cell>
          <cell r="G73">
            <v>6500</v>
          </cell>
          <cell r="H73">
            <v>260000</v>
          </cell>
          <cell r="K73">
            <v>1596600</v>
          </cell>
        </row>
        <row r="74">
          <cell r="C74" t="str">
            <v>ШХ15-В</v>
          </cell>
          <cell r="D74">
            <v>130</v>
          </cell>
          <cell r="F74">
            <v>200</v>
          </cell>
          <cell r="G74">
            <v>6500</v>
          </cell>
          <cell r="H74">
            <v>260000</v>
          </cell>
          <cell r="K74">
            <v>1596600</v>
          </cell>
        </row>
        <row r="75">
          <cell r="C75" t="str">
            <v>ШХ15-В</v>
          </cell>
          <cell r="D75">
            <v>140</v>
          </cell>
          <cell r="F75">
            <v>100</v>
          </cell>
          <cell r="G75">
            <v>6500</v>
          </cell>
          <cell r="H75">
            <v>130000</v>
          </cell>
          <cell r="K75">
            <v>798300</v>
          </cell>
        </row>
        <row r="76">
          <cell r="C76" t="str">
            <v>ШХ15-В</v>
          </cell>
          <cell r="D76">
            <v>150</v>
          </cell>
          <cell r="F76">
            <v>400</v>
          </cell>
          <cell r="G76">
            <v>6500</v>
          </cell>
          <cell r="H76">
            <v>520000</v>
          </cell>
          <cell r="K76">
            <v>3193200</v>
          </cell>
        </row>
        <row r="77">
          <cell r="C77" t="str">
            <v>ШХ15-В</v>
          </cell>
          <cell r="D77">
            <v>160</v>
          </cell>
          <cell r="F77">
            <v>100</v>
          </cell>
          <cell r="G77">
            <v>6500</v>
          </cell>
          <cell r="H77">
            <v>130000</v>
          </cell>
          <cell r="K77">
            <v>798300</v>
          </cell>
        </row>
        <row r="78">
          <cell r="C78" t="str">
            <v>17Г1С(М)</v>
          </cell>
          <cell r="D78" t="str">
            <v>10х1050</v>
          </cell>
          <cell r="F78">
            <v>434</v>
          </cell>
          <cell r="G78">
            <v>6350</v>
          </cell>
          <cell r="H78">
            <v>551180</v>
          </cell>
          <cell r="K78">
            <v>551180</v>
          </cell>
        </row>
        <row r="79">
          <cell r="C79" t="str">
            <v>10Г2ФБ</v>
          </cell>
          <cell r="D79" t="str">
            <v>15,7х2500х11500</v>
          </cell>
          <cell r="F79">
            <v>6500</v>
          </cell>
          <cell r="G79">
            <v>309.17</v>
          </cell>
          <cell r="H79">
            <v>401921</v>
          </cell>
          <cell r="K79">
            <v>2411526</v>
          </cell>
        </row>
        <row r="80">
          <cell r="C80">
            <v>36892</v>
          </cell>
        </row>
        <row r="81">
          <cell r="C81" t="str">
            <v>17Г1СА</v>
          </cell>
          <cell r="D81" t="str">
            <v>8х1250</v>
          </cell>
          <cell r="F81">
            <v>4030</v>
          </cell>
          <cell r="G81">
            <v>6350</v>
          </cell>
          <cell r="H81">
            <v>5118100</v>
          </cell>
          <cell r="K81">
            <v>5118100</v>
          </cell>
        </row>
        <row r="82">
          <cell r="C82" t="str">
            <v>17Г1СА</v>
          </cell>
          <cell r="D82" t="str">
            <v>10х1250</v>
          </cell>
          <cell r="F82">
            <v>1736</v>
          </cell>
          <cell r="G82">
            <v>6350</v>
          </cell>
          <cell r="H82">
            <v>2204720</v>
          </cell>
          <cell r="K82">
            <v>2204720</v>
          </cell>
        </row>
        <row r="83">
          <cell r="C83" t="str">
            <v>17Г1СА-У</v>
          </cell>
          <cell r="D83" t="str">
            <v>10х1660</v>
          </cell>
          <cell r="F83">
            <v>8618</v>
          </cell>
          <cell r="G83">
            <v>5491.2</v>
          </cell>
          <cell r="H83">
            <v>9464632.3200000003</v>
          </cell>
          <cell r="K83">
            <v>9464632.3200000003</v>
          </cell>
        </row>
        <row r="84">
          <cell r="C84" t="str">
            <v>17Г1СА-У</v>
          </cell>
          <cell r="D84" t="str">
            <v>12х1660</v>
          </cell>
          <cell r="F84">
            <v>3720</v>
          </cell>
          <cell r="G84">
            <v>5491.2</v>
          </cell>
          <cell r="H84">
            <v>4085452.7999999998</v>
          </cell>
          <cell r="K84">
            <v>4085452.7999999998</v>
          </cell>
        </row>
        <row r="85">
          <cell r="C85" t="str">
            <v>17Г1СА-У</v>
          </cell>
          <cell r="D85" t="str">
            <v>13х1660</v>
          </cell>
          <cell r="F85">
            <v>5580</v>
          </cell>
          <cell r="G85">
            <v>5491.2</v>
          </cell>
          <cell r="H85">
            <v>6128179.2000000002</v>
          </cell>
          <cell r="K85">
            <v>6128179.2000000002</v>
          </cell>
        </row>
        <row r="86">
          <cell r="C86">
            <v>36923</v>
          </cell>
        </row>
        <row r="87">
          <cell r="C87" t="str">
            <v>17Г1СУ</v>
          </cell>
          <cell r="D87" t="str">
            <v>10х1660</v>
          </cell>
          <cell r="F87">
            <v>4155</v>
          </cell>
          <cell r="G87">
            <v>6833.33</v>
          </cell>
          <cell r="H87">
            <v>5678497.2299999995</v>
          </cell>
          <cell r="K87">
            <v>5678497.2299999995</v>
          </cell>
        </row>
        <row r="88">
          <cell r="C88" t="str">
            <v>17Г1СУ</v>
          </cell>
          <cell r="D88" t="str">
            <v>10х1660</v>
          </cell>
          <cell r="F88">
            <v>1125</v>
          </cell>
          <cell r="G88">
            <v>6583.33</v>
          </cell>
          <cell r="H88">
            <v>1481249.25</v>
          </cell>
          <cell r="K88">
            <v>1481249.25</v>
          </cell>
        </row>
        <row r="89">
          <cell r="C89" t="str">
            <v>17Г1СУ</v>
          </cell>
          <cell r="D89" t="str">
            <v>12х1660</v>
          </cell>
          <cell r="F89">
            <v>790</v>
          </cell>
          <cell r="G89">
            <v>6833.33</v>
          </cell>
          <cell r="H89">
            <v>1079666.1400000001</v>
          </cell>
          <cell r="K89">
            <v>1079666.1400000001</v>
          </cell>
        </row>
        <row r="90">
          <cell r="C90" t="str">
            <v>17Г1СУ</v>
          </cell>
          <cell r="D90" t="str">
            <v>12х1660</v>
          </cell>
          <cell r="F90">
            <v>215</v>
          </cell>
          <cell r="G90">
            <v>6583.33</v>
          </cell>
          <cell r="H90">
            <v>283083.19</v>
          </cell>
          <cell r="K90">
            <v>283083.19</v>
          </cell>
        </row>
        <row r="91">
          <cell r="C91" t="str">
            <v>17Г1СА-У</v>
          </cell>
          <cell r="D91" t="str">
            <v>10х1660</v>
          </cell>
          <cell r="F91">
            <v>2890</v>
          </cell>
          <cell r="G91">
            <v>5491.2</v>
          </cell>
          <cell r="H91">
            <v>3173913.6</v>
          </cell>
          <cell r="K91">
            <v>3173913.6</v>
          </cell>
        </row>
        <row r="92">
          <cell r="C92" t="str">
            <v>17Г1СА-У</v>
          </cell>
          <cell r="D92" t="str">
            <v>11х1660</v>
          </cell>
          <cell r="F92">
            <v>2480</v>
          </cell>
          <cell r="G92">
            <v>5491.2</v>
          </cell>
          <cell r="H92">
            <v>2723635.2000000002</v>
          </cell>
          <cell r="K92">
            <v>2723635.2000000002</v>
          </cell>
        </row>
        <row r="93">
          <cell r="C93" t="str">
            <v>17Г1СА-У</v>
          </cell>
          <cell r="D93" t="str">
            <v>10х1660</v>
          </cell>
          <cell r="F93">
            <v>8270</v>
          </cell>
          <cell r="G93">
            <v>5396</v>
          </cell>
          <cell r="H93">
            <v>8924984</v>
          </cell>
          <cell r="K93">
            <v>8924984</v>
          </cell>
        </row>
        <row r="94">
          <cell r="C94" t="str">
            <v>17Г1СА-У</v>
          </cell>
          <cell r="D94" t="str">
            <v>12,5х1660</v>
          </cell>
          <cell r="F94">
            <v>1072</v>
          </cell>
          <cell r="G94">
            <v>5396</v>
          </cell>
          <cell r="H94">
            <v>1156902.3999999999</v>
          </cell>
          <cell r="K94">
            <v>1156902.3999999999</v>
          </cell>
        </row>
        <row r="95">
          <cell r="C95" t="str">
            <v>17Г1СА-У</v>
          </cell>
          <cell r="D95" t="str">
            <v>14,6х1660</v>
          </cell>
          <cell r="F95">
            <v>4150</v>
          </cell>
          <cell r="G95">
            <v>5396</v>
          </cell>
          <cell r="H95">
            <v>4478680</v>
          </cell>
          <cell r="K95">
            <v>4478680</v>
          </cell>
        </row>
        <row r="96">
          <cell r="C96" t="str">
            <v>17Г1СА</v>
          </cell>
          <cell r="D96" t="str">
            <v>8х1250</v>
          </cell>
          <cell r="F96">
            <v>3848</v>
          </cell>
          <cell r="G96">
            <v>6350</v>
          </cell>
          <cell r="H96">
            <v>4886960</v>
          </cell>
          <cell r="K96">
            <v>4886960</v>
          </cell>
        </row>
        <row r="97">
          <cell r="C97" t="str">
            <v>17Г1СА-У</v>
          </cell>
          <cell r="D97" t="str">
            <v>11х1250</v>
          </cell>
          <cell r="F97">
            <v>1072</v>
          </cell>
          <cell r="G97">
            <v>5396</v>
          </cell>
          <cell r="H97">
            <v>1156902.3999999999</v>
          </cell>
          <cell r="K97">
            <v>1156902.3999999999</v>
          </cell>
        </row>
        <row r="98">
          <cell r="C98" t="str">
            <v>3пс</v>
          </cell>
          <cell r="D98" t="str">
            <v>2х1200</v>
          </cell>
          <cell r="F98">
            <v>120</v>
          </cell>
          <cell r="G98">
            <v>5890</v>
          </cell>
          <cell r="H98">
            <v>141360</v>
          </cell>
          <cell r="K98">
            <v>141360</v>
          </cell>
        </row>
        <row r="99">
          <cell r="C99" t="str">
            <v>17Г1СА-У</v>
          </cell>
          <cell r="D99" t="str">
            <v>11х1660</v>
          </cell>
          <cell r="F99">
            <v>4713</v>
          </cell>
          <cell r="G99">
            <v>5396</v>
          </cell>
          <cell r="H99">
            <v>5086269.5999999996</v>
          </cell>
          <cell r="K99">
            <v>5086269.5999999996</v>
          </cell>
        </row>
        <row r="100">
          <cell r="C100" t="str">
            <v>17Г1СА-У</v>
          </cell>
          <cell r="D100" t="str">
            <v>13х1660</v>
          </cell>
          <cell r="F100">
            <v>1100</v>
          </cell>
          <cell r="G100">
            <v>5396</v>
          </cell>
          <cell r="H100">
            <v>1187120</v>
          </cell>
          <cell r="K100">
            <v>1187120</v>
          </cell>
        </row>
        <row r="101">
          <cell r="C101" t="str">
            <v>17Г1СА-У</v>
          </cell>
          <cell r="D101" t="str">
            <v>14,6х1660</v>
          </cell>
          <cell r="F101">
            <v>200</v>
          </cell>
          <cell r="G101">
            <v>5396</v>
          </cell>
          <cell r="H101">
            <v>215840</v>
          </cell>
          <cell r="K101">
            <v>215840</v>
          </cell>
        </row>
        <row r="102">
          <cell r="C102" t="str">
            <v>17Г1СА-У</v>
          </cell>
          <cell r="D102" t="str">
            <v>10х1660</v>
          </cell>
          <cell r="F102">
            <v>434</v>
          </cell>
          <cell r="G102">
            <v>5396</v>
          </cell>
          <cell r="H102">
            <v>468372.8</v>
          </cell>
          <cell r="K102">
            <v>468372.8</v>
          </cell>
        </row>
        <row r="103">
          <cell r="C103" t="str">
            <v>17Г1СА-У</v>
          </cell>
          <cell r="D103" t="str">
            <v>14х1660</v>
          </cell>
          <cell r="F103">
            <v>310</v>
          </cell>
          <cell r="G103">
            <v>5396</v>
          </cell>
          <cell r="H103">
            <v>334552</v>
          </cell>
          <cell r="K103">
            <v>334552</v>
          </cell>
        </row>
        <row r="104">
          <cell r="C104">
            <v>36951</v>
          </cell>
        </row>
        <row r="105">
          <cell r="C105" t="str">
            <v>17Г1СА</v>
          </cell>
          <cell r="D105" t="str">
            <v>8х1250</v>
          </cell>
          <cell r="F105">
            <v>3784</v>
          </cell>
          <cell r="G105">
            <v>6350</v>
          </cell>
          <cell r="H105">
            <v>4805680</v>
          </cell>
          <cell r="K105">
            <v>4805680</v>
          </cell>
        </row>
        <row r="106">
          <cell r="C106" t="str">
            <v>17Г1СА</v>
          </cell>
          <cell r="D106" t="str">
            <v>9х1250</v>
          </cell>
          <cell r="F106">
            <v>1555</v>
          </cell>
          <cell r="G106">
            <v>6350</v>
          </cell>
          <cell r="H106">
            <v>1974850</v>
          </cell>
          <cell r="K106">
            <v>1974850</v>
          </cell>
        </row>
        <row r="107">
          <cell r="C107" t="str">
            <v>17Г1СА</v>
          </cell>
          <cell r="D107" t="str">
            <v>11х1250</v>
          </cell>
          <cell r="F107">
            <v>372</v>
          </cell>
          <cell r="G107">
            <v>6350</v>
          </cell>
          <cell r="H107">
            <v>472440</v>
          </cell>
          <cell r="K107">
            <v>472440</v>
          </cell>
        </row>
        <row r="108">
          <cell r="C108" t="str">
            <v>17Г1СА-У</v>
          </cell>
          <cell r="D108" t="str">
            <v>14,3х1660</v>
          </cell>
          <cell r="F108">
            <v>1381</v>
          </cell>
          <cell r="G108">
            <v>5437.8</v>
          </cell>
          <cell r="H108">
            <v>1501920.3599999999</v>
          </cell>
          <cell r="K108">
            <v>1501920.3599999999</v>
          </cell>
        </row>
        <row r="109">
          <cell r="C109" t="str">
            <v>17Г1СА-У</v>
          </cell>
          <cell r="D109" t="str">
            <v>14,6х1660</v>
          </cell>
          <cell r="F109">
            <v>1500</v>
          </cell>
          <cell r="G109">
            <v>5437.8</v>
          </cell>
          <cell r="H109">
            <v>1631340</v>
          </cell>
          <cell r="K109">
            <v>1631340</v>
          </cell>
        </row>
        <row r="110">
          <cell r="C110" t="str">
            <v>17Г1СА-У</v>
          </cell>
          <cell r="D110" t="str">
            <v>14,5х1660</v>
          </cell>
          <cell r="F110">
            <v>721</v>
          </cell>
          <cell r="G110">
            <v>5437.8</v>
          </cell>
          <cell r="H110">
            <v>784130.76</v>
          </cell>
          <cell r="K110">
            <v>784130.76</v>
          </cell>
        </row>
        <row r="111">
          <cell r="C111" t="str">
            <v>17Г1СА-У</v>
          </cell>
          <cell r="D111" t="str">
            <v>12,5х1660</v>
          </cell>
          <cell r="F111">
            <v>420</v>
          </cell>
          <cell r="G111">
            <v>5437.8</v>
          </cell>
          <cell r="H111">
            <v>456775.2</v>
          </cell>
          <cell r="K111">
            <v>456775.2</v>
          </cell>
        </row>
        <row r="112">
          <cell r="C112" t="str">
            <v>17Г1СА-У</v>
          </cell>
          <cell r="D112" t="str">
            <v>11,4х1660</v>
          </cell>
          <cell r="F112">
            <v>1177</v>
          </cell>
          <cell r="G112">
            <v>5437.8</v>
          </cell>
          <cell r="H112">
            <v>1280058.1200000001</v>
          </cell>
          <cell r="K112">
            <v>1280058.1200000001</v>
          </cell>
        </row>
        <row r="113">
          <cell r="C113" t="str">
            <v>17Г1СА-У</v>
          </cell>
          <cell r="D113" t="str">
            <v>10х1660</v>
          </cell>
          <cell r="F113">
            <v>2338</v>
          </cell>
          <cell r="G113">
            <v>5437.8</v>
          </cell>
          <cell r="H113">
            <v>2542715.2800000003</v>
          </cell>
          <cell r="K113">
            <v>2542715.2800000003</v>
          </cell>
        </row>
        <row r="114">
          <cell r="C114" t="str">
            <v>17Г1СУ</v>
          </cell>
          <cell r="D114" t="str">
            <v>12х1660</v>
          </cell>
          <cell r="F114">
            <v>2818</v>
          </cell>
          <cell r="G114">
            <v>6350</v>
          </cell>
          <cell r="H114">
            <v>3578860</v>
          </cell>
          <cell r="K114">
            <v>3578860</v>
          </cell>
        </row>
        <row r="115">
          <cell r="C115" t="str">
            <v>17Г1СУ</v>
          </cell>
          <cell r="D115" t="str">
            <v>12х1660</v>
          </cell>
          <cell r="F115">
            <v>2818</v>
          </cell>
          <cell r="G115">
            <v>5437.8</v>
          </cell>
          <cell r="H115">
            <v>3064744.08</v>
          </cell>
          <cell r="K115">
            <v>3064744.08</v>
          </cell>
        </row>
        <row r="116">
          <cell r="C116" t="str">
            <v>3сп5</v>
          </cell>
          <cell r="D116" t="str">
            <v>8х1250</v>
          </cell>
          <cell r="F116">
            <v>1505</v>
          </cell>
          <cell r="G116">
            <v>6070</v>
          </cell>
          <cell r="H116">
            <v>1827070</v>
          </cell>
          <cell r="K116">
            <v>1827070</v>
          </cell>
        </row>
        <row r="117">
          <cell r="C117" t="str">
            <v>3сп5</v>
          </cell>
          <cell r="D117" t="str">
            <v>8х1050</v>
          </cell>
          <cell r="F117">
            <v>1125</v>
          </cell>
          <cell r="G117">
            <v>6070</v>
          </cell>
          <cell r="H117">
            <v>1365750</v>
          </cell>
          <cell r="K117">
            <v>1365750</v>
          </cell>
        </row>
        <row r="118">
          <cell r="C118" t="str">
            <v>3СП2</v>
          </cell>
          <cell r="D118" t="str">
            <v>16х2500х11800</v>
          </cell>
          <cell r="F118">
            <v>525</v>
          </cell>
          <cell r="G118">
            <v>238.33</v>
          </cell>
          <cell r="H118">
            <v>25024.65</v>
          </cell>
          <cell r="K118">
            <v>150147.9</v>
          </cell>
        </row>
        <row r="119">
          <cell r="C119" t="str">
            <v>3СП2</v>
          </cell>
          <cell r="D119" t="str">
            <v>16х2500х11800</v>
          </cell>
          <cell r="F119">
            <v>350</v>
          </cell>
          <cell r="G119">
            <v>238.33</v>
          </cell>
          <cell r="H119">
            <v>16683.099999999999</v>
          </cell>
          <cell r="K119">
            <v>100098.6</v>
          </cell>
        </row>
        <row r="120">
          <cell r="C120" t="str">
            <v>17Г1СА-У</v>
          </cell>
          <cell r="D120" t="str">
            <v>8х1050</v>
          </cell>
          <cell r="F120">
            <v>535</v>
          </cell>
          <cell r="G120">
            <v>5437.8</v>
          </cell>
          <cell r="H120">
            <v>581844.6</v>
          </cell>
          <cell r="K120">
            <v>581844.6</v>
          </cell>
        </row>
        <row r="121">
          <cell r="C121">
            <v>36982</v>
          </cell>
        </row>
        <row r="122">
          <cell r="C122" t="str">
            <v>17Г1СА</v>
          </cell>
          <cell r="D122" t="str">
            <v>9х1250</v>
          </cell>
          <cell r="F122">
            <v>465</v>
          </cell>
          <cell r="G122">
            <v>6040</v>
          </cell>
          <cell r="H122">
            <v>561720</v>
          </cell>
          <cell r="K122">
            <v>561720</v>
          </cell>
        </row>
        <row r="123">
          <cell r="C123" t="str">
            <v>17Г1СА-У</v>
          </cell>
          <cell r="D123" t="str">
            <v>12х1660</v>
          </cell>
          <cell r="F123">
            <v>601</v>
          </cell>
          <cell r="G123">
            <v>6040</v>
          </cell>
          <cell r="H123">
            <v>726008</v>
          </cell>
          <cell r="K123">
            <v>726008</v>
          </cell>
        </row>
        <row r="124">
          <cell r="C124" t="str">
            <v>17Г1СА-У</v>
          </cell>
          <cell r="D124" t="str">
            <v>14,3х1660</v>
          </cell>
          <cell r="F124">
            <v>744</v>
          </cell>
          <cell r="G124">
            <v>6040</v>
          </cell>
          <cell r="H124">
            <v>898752</v>
          </cell>
          <cell r="K124">
            <v>898752</v>
          </cell>
        </row>
        <row r="125">
          <cell r="C125">
            <v>20</v>
          </cell>
          <cell r="D125" t="str">
            <v>14х1660</v>
          </cell>
          <cell r="F125">
            <v>566</v>
          </cell>
          <cell r="G125">
            <v>5750</v>
          </cell>
          <cell r="H125">
            <v>650900</v>
          </cell>
          <cell r="K125">
            <v>650900</v>
          </cell>
        </row>
        <row r="126">
          <cell r="C126">
            <v>37012</v>
          </cell>
        </row>
        <row r="127">
          <cell r="C127">
            <v>20</v>
          </cell>
          <cell r="D127" t="str">
            <v>8х1250</v>
          </cell>
          <cell r="F127">
            <v>355</v>
          </cell>
          <cell r="G127">
            <v>5980</v>
          </cell>
          <cell r="H127">
            <v>424580</v>
          </cell>
          <cell r="K127">
            <v>424580</v>
          </cell>
        </row>
        <row r="128">
          <cell r="C128">
            <v>20</v>
          </cell>
          <cell r="D128" t="str">
            <v>10х1250</v>
          </cell>
          <cell r="F128">
            <v>186</v>
          </cell>
          <cell r="G128">
            <v>5980</v>
          </cell>
          <cell r="H128">
            <v>222456</v>
          </cell>
          <cell r="K128">
            <v>222456</v>
          </cell>
        </row>
        <row r="129">
          <cell r="C129" t="str">
            <v>17Г1С</v>
          </cell>
          <cell r="D129" t="str">
            <v>8х1250</v>
          </cell>
          <cell r="F129">
            <v>992</v>
          </cell>
          <cell r="G129">
            <v>5650</v>
          </cell>
          <cell r="H129">
            <v>1120960</v>
          </cell>
          <cell r="K129">
            <v>1120960</v>
          </cell>
        </row>
        <row r="130">
          <cell r="C130" t="str">
            <v>17Г1СА</v>
          </cell>
          <cell r="D130" t="str">
            <v>8х1250</v>
          </cell>
          <cell r="F130">
            <v>1055</v>
          </cell>
          <cell r="G130">
            <v>5650</v>
          </cell>
          <cell r="H130">
            <v>1192150</v>
          </cell>
          <cell r="K130">
            <v>1192150</v>
          </cell>
        </row>
        <row r="131">
          <cell r="C131" t="str">
            <v>17Г1СА-У</v>
          </cell>
          <cell r="D131" t="str">
            <v>10х1660</v>
          </cell>
          <cell r="F131">
            <v>1200</v>
          </cell>
          <cell r="G131">
            <v>5650</v>
          </cell>
          <cell r="H131">
            <v>1356000</v>
          </cell>
          <cell r="K131">
            <v>1356000</v>
          </cell>
        </row>
        <row r="132">
          <cell r="C132" t="str">
            <v>17Г1СА-У</v>
          </cell>
          <cell r="D132" t="str">
            <v>11х1660</v>
          </cell>
          <cell r="F132">
            <v>3186</v>
          </cell>
          <cell r="G132">
            <v>5650</v>
          </cell>
          <cell r="H132">
            <v>3600180</v>
          </cell>
          <cell r="K132">
            <v>3600180</v>
          </cell>
        </row>
        <row r="133">
          <cell r="C133" t="str">
            <v>17Г1СА-У</v>
          </cell>
          <cell r="D133" t="str">
            <v>11,4х1660</v>
          </cell>
          <cell r="F133">
            <v>1586</v>
          </cell>
          <cell r="G133">
            <v>5650</v>
          </cell>
          <cell r="H133">
            <v>1792180</v>
          </cell>
          <cell r="K133">
            <v>1792180</v>
          </cell>
        </row>
        <row r="134">
          <cell r="C134" t="str">
            <v>17Г1С-У</v>
          </cell>
          <cell r="D134" t="str">
            <v>12х1660</v>
          </cell>
          <cell r="F134">
            <v>2852</v>
          </cell>
          <cell r="G134">
            <v>5650</v>
          </cell>
          <cell r="H134">
            <v>3222760</v>
          </cell>
          <cell r="K134">
            <v>3222760</v>
          </cell>
        </row>
        <row r="135">
          <cell r="C135" t="str">
            <v>3сп5</v>
          </cell>
          <cell r="D135" t="str">
            <v>14х2500х11800</v>
          </cell>
          <cell r="F135">
            <v>608</v>
          </cell>
          <cell r="G135">
            <v>238.33333333333334</v>
          </cell>
          <cell r="H135">
            <v>28981.333333333336</v>
          </cell>
          <cell r="K135">
            <v>173888.00000000003</v>
          </cell>
        </row>
        <row r="136">
          <cell r="C136" t="str">
            <v>К270 В4-III 10 сп</v>
          </cell>
        </row>
        <row r="137">
          <cell r="C137" t="str">
            <v>К270 В4-III 10 сп</v>
          </cell>
        </row>
        <row r="138">
          <cell r="C138" t="str">
            <v>июнь</v>
          </cell>
        </row>
        <row r="139">
          <cell r="C139" t="str">
            <v>17Г1СА-У</v>
          </cell>
          <cell r="D139" t="str">
            <v>8х1050</v>
          </cell>
          <cell r="F139">
            <v>1953</v>
          </cell>
          <cell r="G139">
            <v>5650</v>
          </cell>
          <cell r="H139">
            <v>2206890</v>
          </cell>
          <cell r="K139">
            <v>2206890</v>
          </cell>
        </row>
        <row r="140">
          <cell r="C140" t="str">
            <v>17Г1СА-У</v>
          </cell>
          <cell r="D140" t="str">
            <v>9х1050</v>
          </cell>
          <cell r="F140">
            <v>585</v>
          </cell>
          <cell r="G140">
            <v>5650</v>
          </cell>
          <cell r="H140">
            <v>661050</v>
          </cell>
          <cell r="K140">
            <v>661050</v>
          </cell>
        </row>
        <row r="141">
          <cell r="C141" t="str">
            <v>17Г1С</v>
          </cell>
          <cell r="D141" t="str">
            <v>9х1050</v>
          </cell>
          <cell r="F141">
            <v>591</v>
          </cell>
          <cell r="G141">
            <v>5650</v>
          </cell>
          <cell r="H141">
            <v>667830</v>
          </cell>
          <cell r="K141">
            <v>667830</v>
          </cell>
        </row>
        <row r="142">
          <cell r="C142" t="str">
            <v>17Г1С</v>
          </cell>
          <cell r="D142" t="str">
            <v>9х1660</v>
          </cell>
          <cell r="F142">
            <v>250</v>
          </cell>
          <cell r="G142">
            <v>5650</v>
          </cell>
          <cell r="H142">
            <v>282500</v>
          </cell>
          <cell r="K142">
            <v>282500</v>
          </cell>
        </row>
        <row r="143">
          <cell r="C143" t="str">
            <v>17Г1С-У</v>
          </cell>
          <cell r="D143" t="str">
            <v>12х1660</v>
          </cell>
          <cell r="F143">
            <v>555</v>
          </cell>
          <cell r="G143">
            <v>5650</v>
          </cell>
          <cell r="H143">
            <v>627150</v>
          </cell>
          <cell r="K143">
            <v>627150</v>
          </cell>
        </row>
        <row r="144">
          <cell r="C144" t="str">
            <v>17Г1С</v>
          </cell>
          <cell r="D144" t="str">
            <v>12,4х1660</v>
          </cell>
          <cell r="F144">
            <v>4405</v>
          </cell>
          <cell r="G144">
            <v>5650</v>
          </cell>
          <cell r="H144">
            <v>4977650</v>
          </cell>
          <cell r="K144">
            <v>4977650</v>
          </cell>
        </row>
        <row r="145">
          <cell r="C145" t="str">
            <v>17Г1С-У</v>
          </cell>
          <cell r="D145" t="str">
            <v>8х1250</v>
          </cell>
          <cell r="F145">
            <v>428</v>
          </cell>
          <cell r="G145">
            <v>5650</v>
          </cell>
          <cell r="H145">
            <v>483640</v>
          </cell>
          <cell r="K145">
            <v>483640</v>
          </cell>
        </row>
        <row r="146">
          <cell r="C146" t="str">
            <v>17Г1С</v>
          </cell>
          <cell r="D146" t="str">
            <v>9х1250</v>
          </cell>
          <cell r="F146">
            <v>925</v>
          </cell>
          <cell r="G146">
            <v>5650</v>
          </cell>
          <cell r="H146">
            <v>1045250</v>
          </cell>
          <cell r="K146">
            <v>1045250</v>
          </cell>
        </row>
        <row r="147">
          <cell r="C147" t="str">
            <v>17Г1С</v>
          </cell>
          <cell r="D147" t="str">
            <v>10х1250</v>
          </cell>
          <cell r="F147">
            <v>424</v>
          </cell>
          <cell r="G147">
            <v>5650</v>
          </cell>
          <cell r="H147">
            <v>479120</v>
          </cell>
          <cell r="K147">
            <v>479120</v>
          </cell>
        </row>
        <row r="148">
          <cell r="C148" t="str">
            <v>17Г1СА-У</v>
          </cell>
          <cell r="D148" t="str">
            <v>8х1050</v>
          </cell>
          <cell r="F148">
            <v>377</v>
          </cell>
          <cell r="G148">
            <v>5980</v>
          </cell>
          <cell r="H148">
            <v>450892</v>
          </cell>
          <cell r="K148">
            <v>450892</v>
          </cell>
        </row>
        <row r="149">
          <cell r="C149">
            <v>20</v>
          </cell>
          <cell r="D149" t="str">
            <v>12х1050</v>
          </cell>
          <cell r="F149">
            <v>1500</v>
          </cell>
          <cell r="G149">
            <v>5650</v>
          </cell>
          <cell r="H149">
            <v>1695000</v>
          </cell>
          <cell r="K149">
            <v>1695000</v>
          </cell>
        </row>
        <row r="150">
          <cell r="C150" t="str">
            <v>10Г2ФБ</v>
          </cell>
          <cell r="D150" t="str">
            <v>2,85х1200</v>
          </cell>
          <cell r="F150">
            <v>1500</v>
          </cell>
          <cell r="G150">
            <v>4807</v>
          </cell>
          <cell r="AB150">
            <v>1500</v>
          </cell>
        </row>
        <row r="151">
          <cell r="C151" t="str">
            <v>17Г1СА</v>
          </cell>
          <cell r="D151" t="str">
            <v>3,3х1200</v>
          </cell>
          <cell r="F151">
            <v>1800</v>
          </cell>
          <cell r="G151">
            <v>4807</v>
          </cell>
          <cell r="AB151">
            <v>1800</v>
          </cell>
        </row>
        <row r="152">
          <cell r="C152" t="str">
            <v>г/к К270 В4-IV 3 сп/пс</v>
          </cell>
          <cell r="D152" t="str">
            <v>3,3х1240</v>
          </cell>
          <cell r="F152">
            <v>900</v>
          </cell>
          <cell r="G152">
            <v>5063</v>
          </cell>
          <cell r="AB152">
            <v>900</v>
          </cell>
        </row>
        <row r="153">
          <cell r="C153" t="str">
            <v>г/к К270 В4-IV 3 сп/пс</v>
          </cell>
          <cell r="D153" t="str">
            <v>3,75х1240</v>
          </cell>
          <cell r="F153">
            <v>1500</v>
          </cell>
          <cell r="G153">
            <v>5063</v>
          </cell>
          <cell r="AB153">
            <v>1500</v>
          </cell>
        </row>
        <row r="154">
          <cell r="C154" t="str">
            <v>г/к К270 В4-IV 10 сп</v>
          </cell>
          <cell r="F154" t="str">
            <v xml:space="preserve"> </v>
          </cell>
        </row>
        <row r="155">
          <cell r="C155" t="str">
            <v>г/к К270 В4-IV 10 сп</v>
          </cell>
          <cell r="D155" t="str">
            <v>1,45х650</v>
          </cell>
          <cell r="F155">
            <v>60</v>
          </cell>
          <cell r="G155">
            <v>5937</v>
          </cell>
          <cell r="AB155">
            <v>60</v>
          </cell>
        </row>
        <row r="156">
          <cell r="C156" t="str">
            <v>х/к К270 В4-III 10 сп</v>
          </cell>
          <cell r="D156" t="str">
            <v>1,45х1255</v>
          </cell>
          <cell r="F156">
            <v>540</v>
          </cell>
          <cell r="G156">
            <v>5937</v>
          </cell>
          <cell r="AB156">
            <v>540</v>
          </cell>
        </row>
        <row r="157">
          <cell r="C157" t="str">
            <v>х/к К270 В4-III 10 сп</v>
          </cell>
          <cell r="D157" t="str">
            <v>1,95х1200</v>
          </cell>
          <cell r="F157">
            <v>120</v>
          </cell>
          <cell r="G157">
            <v>5738</v>
          </cell>
          <cell r="AB157">
            <v>120</v>
          </cell>
        </row>
        <row r="158">
          <cell r="C158" t="str">
            <v>х/к К270 В4-III 10 сп</v>
          </cell>
          <cell r="D158" t="str">
            <v>1,95х1215</v>
          </cell>
          <cell r="F158">
            <v>60</v>
          </cell>
          <cell r="G158">
            <v>5738</v>
          </cell>
          <cell r="AB158">
            <v>60</v>
          </cell>
        </row>
        <row r="159">
          <cell r="C159" t="str">
            <v>х/к К270 В4-III 10 сп</v>
          </cell>
          <cell r="D159" t="str">
            <v>1,45х1275</v>
          </cell>
          <cell r="F159">
            <v>60</v>
          </cell>
          <cell r="G159">
            <v>5937</v>
          </cell>
          <cell r="AB159">
            <v>60</v>
          </cell>
        </row>
        <row r="160">
          <cell r="C160" t="str">
            <v>х/к К270 В4-III 10 сп</v>
          </cell>
          <cell r="D160" t="str">
            <v>1,5х1200</v>
          </cell>
          <cell r="F160">
            <v>60</v>
          </cell>
          <cell r="G160">
            <v>5937</v>
          </cell>
          <cell r="AB160">
            <v>60</v>
          </cell>
        </row>
        <row r="161">
          <cell r="C161" t="str">
            <v>х/к К270 В4-III 10 сп</v>
          </cell>
          <cell r="D161" t="str">
            <v>1,5х1225</v>
          </cell>
          <cell r="F161">
            <v>120</v>
          </cell>
          <cell r="G161">
            <v>5937</v>
          </cell>
          <cell r="AB161">
            <v>120</v>
          </cell>
        </row>
        <row r="162">
          <cell r="C162" t="str">
            <v>х/к К270 В4-III 08 кп</v>
          </cell>
          <cell r="D162" t="str">
            <v>2,0х1210</v>
          </cell>
          <cell r="F162">
            <v>180</v>
          </cell>
          <cell r="G162">
            <v>5738</v>
          </cell>
          <cell r="AB162">
            <v>180</v>
          </cell>
        </row>
        <row r="163">
          <cell r="C163" t="str">
            <v>х/к К270 В4-III 08 кп</v>
          </cell>
        </row>
        <row r="164">
          <cell r="C164" t="str">
            <v>х/к К270 В4-III 08 кп</v>
          </cell>
          <cell r="D164" t="str">
            <v>5,7х1375</v>
          </cell>
          <cell r="F164">
            <v>600</v>
          </cell>
          <cell r="G164">
            <v>4750</v>
          </cell>
          <cell r="AB164">
            <v>600</v>
          </cell>
        </row>
        <row r="165">
          <cell r="C165" t="str">
            <v>ст.20</v>
          </cell>
          <cell r="D165" t="str">
            <v>4,7х1420</v>
          </cell>
          <cell r="F165">
            <v>300</v>
          </cell>
          <cell r="G165">
            <v>5035</v>
          </cell>
          <cell r="AB165">
            <v>300</v>
          </cell>
        </row>
        <row r="166">
          <cell r="C166" t="str">
            <v>ст. 3сп\пс</v>
          </cell>
          <cell r="D166" t="str">
            <v>5,7х1420</v>
          </cell>
          <cell r="F166">
            <v>600</v>
          </cell>
          <cell r="G166">
            <v>4978</v>
          </cell>
          <cell r="AB166">
            <v>600</v>
          </cell>
        </row>
        <row r="167">
          <cell r="C167" t="str">
            <v>ст.20</v>
          </cell>
          <cell r="D167" t="str">
            <v>4,7х1490</v>
          </cell>
          <cell r="F167">
            <v>300</v>
          </cell>
          <cell r="G167">
            <v>5035</v>
          </cell>
          <cell r="AB167">
            <v>300</v>
          </cell>
        </row>
        <row r="168">
          <cell r="C168" t="str">
            <v>ст.20</v>
          </cell>
          <cell r="D168" t="str">
            <v>5,7х1485</v>
          </cell>
          <cell r="F168">
            <v>300</v>
          </cell>
          <cell r="G168">
            <v>4978</v>
          </cell>
          <cell r="AB168">
            <v>300</v>
          </cell>
        </row>
        <row r="169">
          <cell r="C169" t="str">
            <v>ст.20</v>
          </cell>
          <cell r="D169" t="str">
            <v>6,7х1485</v>
          </cell>
          <cell r="F169">
            <v>300</v>
          </cell>
          <cell r="G169">
            <v>4978</v>
          </cell>
          <cell r="AB169">
            <v>300</v>
          </cell>
        </row>
        <row r="170">
          <cell r="C170" t="str">
            <v>ст.20</v>
          </cell>
          <cell r="D170" t="str">
            <v>4,7х1380</v>
          </cell>
          <cell r="F170">
            <v>300</v>
          </cell>
          <cell r="G170">
            <v>5035</v>
          </cell>
          <cell r="AB170">
            <v>300</v>
          </cell>
        </row>
        <row r="171">
          <cell r="C171" t="str">
            <v>ст.20</v>
          </cell>
          <cell r="D171" t="str">
            <v>4,7х1380</v>
          </cell>
          <cell r="F171">
            <v>300</v>
          </cell>
          <cell r="G171">
            <v>5035</v>
          </cell>
          <cell r="AB171">
            <v>300</v>
          </cell>
        </row>
        <row r="172">
          <cell r="C172" t="str">
            <v>ст.10</v>
          </cell>
          <cell r="D172" t="str">
            <v>5,7х1375</v>
          </cell>
          <cell r="F172">
            <v>300</v>
          </cell>
          <cell r="G172">
            <v>4978</v>
          </cell>
          <cell r="AB172">
            <v>300</v>
          </cell>
        </row>
        <row r="173">
          <cell r="C173" t="str">
            <v>ст.20</v>
          </cell>
          <cell r="D173" t="str">
            <v>6,7х1370</v>
          </cell>
          <cell r="F173">
            <v>300</v>
          </cell>
          <cell r="G173">
            <v>4978</v>
          </cell>
          <cell r="AB173">
            <v>300</v>
          </cell>
        </row>
        <row r="174">
          <cell r="C174" t="str">
            <v>ст.20</v>
          </cell>
          <cell r="D174" t="str">
            <v>5,7х1375</v>
          </cell>
          <cell r="F174">
            <v>1800</v>
          </cell>
          <cell r="G174">
            <v>4978</v>
          </cell>
          <cell r="AB174">
            <v>1800</v>
          </cell>
        </row>
        <row r="175">
          <cell r="C175" t="str">
            <v>ст.20</v>
          </cell>
          <cell r="D175" t="str">
            <v>5,7х1375</v>
          </cell>
          <cell r="F175">
            <v>900</v>
          </cell>
          <cell r="G175">
            <v>4978</v>
          </cell>
          <cell r="AB175">
            <v>900</v>
          </cell>
        </row>
        <row r="176">
          <cell r="C176" t="str">
            <v>ст.10</v>
          </cell>
          <cell r="D176" t="str">
            <v>4,7х1490</v>
          </cell>
          <cell r="F176">
            <v>300</v>
          </cell>
          <cell r="G176">
            <v>5035</v>
          </cell>
          <cell r="AB176">
            <v>300</v>
          </cell>
        </row>
        <row r="177">
          <cell r="C177" t="str">
            <v>ст.20</v>
          </cell>
          <cell r="D177" t="str">
            <v>4,7х1490</v>
          </cell>
          <cell r="F177">
            <v>600</v>
          </cell>
          <cell r="G177">
            <v>5035</v>
          </cell>
          <cell r="AB177">
            <v>600</v>
          </cell>
        </row>
        <row r="178">
          <cell r="C178" t="str">
            <v>ст.10</v>
          </cell>
          <cell r="D178" t="str">
            <v>5,7х1485</v>
          </cell>
          <cell r="F178">
            <v>1200</v>
          </cell>
          <cell r="G178">
            <v>4978</v>
          </cell>
          <cell r="AB178">
            <v>600</v>
          </cell>
        </row>
        <row r="179">
          <cell r="C179" t="str">
            <v>ст.20</v>
          </cell>
          <cell r="D179" t="str">
            <v>5,7х1485</v>
          </cell>
          <cell r="F179">
            <v>300</v>
          </cell>
          <cell r="G179">
            <v>4978</v>
          </cell>
          <cell r="AB179">
            <v>300</v>
          </cell>
        </row>
        <row r="180">
          <cell r="C180" t="str">
            <v>ст.10</v>
          </cell>
        </row>
        <row r="181">
          <cell r="C181" t="str">
            <v>ст.20</v>
          </cell>
          <cell r="D181" t="str">
            <v>3,75х1505</v>
          </cell>
          <cell r="F181">
            <v>300</v>
          </cell>
          <cell r="G181">
            <v>5063</v>
          </cell>
          <cell r="AB181">
            <v>1500</v>
          </cell>
        </row>
        <row r="182">
          <cell r="C182" t="str">
            <v>ст. 3сп\пс</v>
          </cell>
          <cell r="D182" t="str">
            <v>5,7х1375</v>
          </cell>
          <cell r="F182">
            <v>300</v>
          </cell>
          <cell r="G182">
            <v>4750</v>
          </cell>
          <cell r="AB182">
            <v>600</v>
          </cell>
        </row>
        <row r="183">
          <cell r="C183" t="str">
            <v>г/к К270 В4-IV 10 сп</v>
          </cell>
          <cell r="D183" t="str">
            <v>4,7х1420</v>
          </cell>
          <cell r="F183">
            <v>300</v>
          </cell>
          <cell r="G183">
            <v>5035</v>
          </cell>
          <cell r="AB183">
            <v>300</v>
          </cell>
        </row>
        <row r="184">
          <cell r="C184" t="str">
            <v>ст. 3сп\пс</v>
          </cell>
          <cell r="D184" t="str">
            <v>4,7х1490</v>
          </cell>
          <cell r="F184">
            <v>1800</v>
          </cell>
          <cell r="G184">
            <v>5035</v>
          </cell>
          <cell r="AB184">
            <v>300</v>
          </cell>
        </row>
        <row r="185">
          <cell r="C185" t="str">
            <v>ст.10</v>
          </cell>
          <cell r="D185" t="str">
            <v>4,7х1380</v>
          </cell>
          <cell r="F185">
            <v>600</v>
          </cell>
          <cell r="G185">
            <v>5035</v>
          </cell>
          <cell r="AB185">
            <v>300</v>
          </cell>
        </row>
        <row r="186">
          <cell r="C186" t="str">
            <v>ст.20</v>
          </cell>
          <cell r="D186" t="str">
            <v>4,7х1380</v>
          </cell>
          <cell r="F186">
            <v>300</v>
          </cell>
          <cell r="G186">
            <v>5035</v>
          </cell>
          <cell r="AB186">
            <v>300</v>
          </cell>
        </row>
        <row r="187">
          <cell r="C187" t="str">
            <v>ст.10</v>
          </cell>
          <cell r="D187" t="str">
            <v>4,7х1490</v>
          </cell>
          <cell r="F187">
            <v>900</v>
          </cell>
          <cell r="G187">
            <v>5035</v>
          </cell>
          <cell r="AB187">
            <v>300</v>
          </cell>
        </row>
        <row r="188">
          <cell r="C188" t="str">
            <v>ст.20</v>
          </cell>
          <cell r="D188" t="str">
            <v>4,25х1505</v>
          </cell>
          <cell r="F188">
            <v>600</v>
          </cell>
          <cell r="G188">
            <v>5035</v>
          </cell>
          <cell r="AB188">
            <v>300</v>
          </cell>
        </row>
        <row r="189">
          <cell r="C189" t="str">
            <v>ст.10</v>
          </cell>
          <cell r="F189">
            <v>600</v>
          </cell>
          <cell r="G189">
            <v>5035</v>
          </cell>
        </row>
        <row r="190">
          <cell r="C190" t="str">
            <v>ст.10</v>
          </cell>
          <cell r="D190" t="str">
            <v>14,3х1660</v>
          </cell>
          <cell r="F190">
            <v>3470</v>
          </cell>
          <cell r="G190">
            <v>5650</v>
          </cell>
          <cell r="H190">
            <v>3921100</v>
          </cell>
          <cell r="K190">
            <v>3921100</v>
          </cell>
        </row>
        <row r="191">
          <cell r="C191" t="str">
            <v>17Г1СА-У</v>
          </cell>
          <cell r="D191" t="str">
            <v>12х1660</v>
          </cell>
          <cell r="F191">
            <v>725</v>
          </cell>
          <cell r="G191">
            <v>5650</v>
          </cell>
          <cell r="H191">
            <v>819250</v>
          </cell>
          <cell r="K191">
            <v>819250</v>
          </cell>
        </row>
        <row r="192">
          <cell r="C192" t="str">
            <v>17Г1СА-У</v>
          </cell>
          <cell r="D192" t="str">
            <v>10х1250</v>
          </cell>
          <cell r="F192">
            <v>1055</v>
          </cell>
          <cell r="G192">
            <v>5650</v>
          </cell>
          <cell r="H192">
            <v>1192150</v>
          </cell>
          <cell r="K192">
            <v>1192150</v>
          </cell>
        </row>
        <row r="193">
          <cell r="C193" t="str">
            <v>17Г1СА-У</v>
          </cell>
        </row>
        <row r="194">
          <cell r="C194" t="str">
            <v>17Г1СА-У</v>
          </cell>
        </row>
        <row r="195">
          <cell r="C195" t="str">
            <v>г/к К270 В4-IV 3 сп/пс</v>
          </cell>
          <cell r="D195" t="str">
            <v>2,85х1200</v>
          </cell>
          <cell r="F195">
            <v>1200</v>
          </cell>
          <cell r="G195">
            <v>4650</v>
          </cell>
          <cell r="AB195">
            <v>1500</v>
          </cell>
        </row>
        <row r="196">
          <cell r="C196" t="str">
            <v>июль</v>
          </cell>
          <cell r="D196" t="str">
            <v>3,3х1240</v>
          </cell>
          <cell r="F196">
            <v>2400</v>
          </cell>
          <cell r="G196">
            <v>4650</v>
          </cell>
          <cell r="AB196">
            <v>1800</v>
          </cell>
        </row>
        <row r="197">
          <cell r="C197" t="str">
            <v>г/к К270 В4-IV 3 сп/пс</v>
          </cell>
          <cell r="D197" t="str">
            <v>3,3х1240</v>
          </cell>
          <cell r="F197">
            <v>2100</v>
          </cell>
          <cell r="G197">
            <v>4650</v>
          </cell>
          <cell r="AB197">
            <v>900</v>
          </cell>
        </row>
        <row r="198">
          <cell r="C198" t="str">
            <v>г/к К270 В4-IV 3 сп/пс</v>
          </cell>
          <cell r="D198" t="str">
            <v>3,75х1240</v>
          </cell>
          <cell r="F198">
            <v>1200</v>
          </cell>
          <cell r="G198">
            <v>4650</v>
          </cell>
          <cell r="AB198">
            <v>1500</v>
          </cell>
        </row>
        <row r="199">
          <cell r="C199" t="str">
            <v>г/к К270 В4-IV 10 сп</v>
          </cell>
        </row>
        <row r="200">
          <cell r="C200" t="str">
            <v>г/к К270 В4-IV 10 сп</v>
          </cell>
          <cell r="D200" t="str">
            <v>1,45х650</v>
          </cell>
          <cell r="F200">
            <v>180</v>
          </cell>
          <cell r="G200">
            <v>5937</v>
          </cell>
          <cell r="AB200">
            <v>60</v>
          </cell>
        </row>
        <row r="201">
          <cell r="C201" t="str">
            <v>х/к К270 В4-III 10 сп</v>
          </cell>
          <cell r="D201" t="str">
            <v>1,45х1255</v>
          </cell>
          <cell r="F201">
            <v>540</v>
          </cell>
          <cell r="G201">
            <v>5937</v>
          </cell>
          <cell r="AB201">
            <v>540</v>
          </cell>
        </row>
        <row r="202">
          <cell r="C202" t="str">
            <v>х/к К270 В4-III 10 сп</v>
          </cell>
          <cell r="D202" t="str">
            <v>1,95х1200</v>
          </cell>
          <cell r="F202">
            <v>120</v>
          </cell>
          <cell r="G202">
            <v>5738</v>
          </cell>
          <cell r="AB202">
            <v>120</v>
          </cell>
        </row>
        <row r="203">
          <cell r="C203" t="str">
            <v>х/к К270 В4-III 10 сп</v>
          </cell>
          <cell r="D203" t="str">
            <v>0,97х640</v>
          </cell>
          <cell r="F203">
            <v>120</v>
          </cell>
          <cell r="G203">
            <v>5937</v>
          </cell>
          <cell r="AB203">
            <v>60</v>
          </cell>
        </row>
        <row r="204">
          <cell r="C204" t="str">
            <v>х/к К270 В4-III 10 сп</v>
          </cell>
          <cell r="D204" t="str">
            <v>1,16х660</v>
          </cell>
          <cell r="F204">
            <v>120</v>
          </cell>
          <cell r="G204">
            <v>5937</v>
          </cell>
          <cell r="AB204">
            <v>60</v>
          </cell>
        </row>
        <row r="205">
          <cell r="C205" t="str">
            <v>х/к К270 В4-III 10 сп</v>
          </cell>
          <cell r="D205" t="str">
            <v>1,5х1200</v>
          </cell>
          <cell r="F205">
            <v>120</v>
          </cell>
          <cell r="G205">
            <v>5937</v>
          </cell>
          <cell r="AB205">
            <v>60</v>
          </cell>
        </row>
        <row r="206">
          <cell r="C206" t="str">
            <v>х/к К270 В4-III 10 сп</v>
          </cell>
          <cell r="D206" t="str">
            <v>1,5х1225</v>
          </cell>
          <cell r="F206">
            <v>240</v>
          </cell>
          <cell r="G206">
            <v>5937</v>
          </cell>
          <cell r="AB206">
            <v>120</v>
          </cell>
        </row>
        <row r="207">
          <cell r="C207" t="str">
            <v>х/к К270 В4-III 08 кп</v>
          </cell>
          <cell r="D207" t="str">
            <v>2,5х1265</v>
          </cell>
          <cell r="F207">
            <v>300</v>
          </cell>
          <cell r="G207">
            <v>5738</v>
          </cell>
          <cell r="AB207">
            <v>120</v>
          </cell>
        </row>
        <row r="208">
          <cell r="C208" t="str">
            <v>х/к К270 В4-III 08 кп</v>
          </cell>
          <cell r="D208" t="str">
            <v>2,0х1210</v>
          </cell>
          <cell r="F208">
            <v>120</v>
          </cell>
          <cell r="G208">
            <v>5738</v>
          </cell>
          <cell r="AB208">
            <v>180</v>
          </cell>
        </row>
        <row r="209">
          <cell r="C209" t="str">
            <v>х/к К270 В4-III 10 сп</v>
          </cell>
        </row>
        <row r="210">
          <cell r="C210" t="str">
            <v>х/к К270 В4-III 08 кп</v>
          </cell>
          <cell r="D210" t="str">
            <v>5,7х1375</v>
          </cell>
          <cell r="F210">
            <v>600</v>
          </cell>
          <cell r="G210">
            <v>4650</v>
          </cell>
          <cell r="AB210">
            <v>600</v>
          </cell>
        </row>
        <row r="211">
          <cell r="C211" t="str">
            <v>ст.20</v>
          </cell>
          <cell r="D211" t="str">
            <v>4,7х1420</v>
          </cell>
          <cell r="F211">
            <v>300</v>
          </cell>
          <cell r="G211">
            <v>4650</v>
          </cell>
          <cell r="AB211">
            <v>300</v>
          </cell>
        </row>
        <row r="212">
          <cell r="C212" t="str">
            <v>ст. 3сп\пс</v>
          </cell>
          <cell r="D212" t="str">
            <v>4,7х1490</v>
          </cell>
          <cell r="F212">
            <v>600</v>
          </cell>
          <cell r="G212">
            <v>4650</v>
          </cell>
          <cell r="AB212">
            <v>300</v>
          </cell>
        </row>
        <row r="213">
          <cell r="C213" t="str">
            <v>ст.20</v>
          </cell>
          <cell r="D213" t="str">
            <v>5,7х1485</v>
          </cell>
          <cell r="F213">
            <v>600</v>
          </cell>
          <cell r="G213">
            <v>4650</v>
          </cell>
          <cell r="AB213">
            <v>300</v>
          </cell>
        </row>
        <row r="214">
          <cell r="C214" t="str">
            <v>ст.20</v>
          </cell>
          <cell r="D214" t="str">
            <v>4,25х1505</v>
          </cell>
          <cell r="F214">
            <v>600</v>
          </cell>
          <cell r="G214">
            <v>4650</v>
          </cell>
          <cell r="AB214">
            <v>300</v>
          </cell>
        </row>
        <row r="215">
          <cell r="C215" t="str">
            <v>ст.20</v>
          </cell>
          <cell r="D215" t="str">
            <v>4,25х1505</v>
          </cell>
          <cell r="F215">
            <v>300</v>
          </cell>
          <cell r="G215">
            <v>4650</v>
          </cell>
          <cell r="AB215">
            <v>300</v>
          </cell>
        </row>
        <row r="216">
          <cell r="C216" t="str">
            <v>ст.10</v>
          </cell>
          <cell r="D216" t="str">
            <v>4,7х1380</v>
          </cell>
          <cell r="F216">
            <v>600</v>
          </cell>
          <cell r="G216">
            <v>4650</v>
          </cell>
          <cell r="AB216">
            <v>300</v>
          </cell>
        </row>
        <row r="217">
          <cell r="C217" t="str">
            <v>ст.20</v>
          </cell>
          <cell r="D217" t="str">
            <v>4,7х1420</v>
          </cell>
          <cell r="F217">
            <v>300</v>
          </cell>
          <cell r="G217">
            <v>4650</v>
          </cell>
          <cell r="AB217">
            <v>300</v>
          </cell>
        </row>
        <row r="218">
          <cell r="C218" t="str">
            <v>ст.10</v>
          </cell>
          <cell r="D218" t="str">
            <v>4,7х1380</v>
          </cell>
          <cell r="F218">
            <v>900</v>
          </cell>
          <cell r="G218">
            <v>4650</v>
          </cell>
          <cell r="AB218">
            <v>300</v>
          </cell>
        </row>
        <row r="219">
          <cell r="C219" t="str">
            <v>ст.10</v>
          </cell>
          <cell r="D219" t="str">
            <v>5,7х1375</v>
          </cell>
          <cell r="F219">
            <v>1800</v>
          </cell>
          <cell r="G219">
            <v>4650</v>
          </cell>
          <cell r="AB219">
            <v>300</v>
          </cell>
        </row>
        <row r="220">
          <cell r="C220" t="str">
            <v>ст.20</v>
          </cell>
          <cell r="D220" t="str">
            <v>4,25х1420</v>
          </cell>
          <cell r="F220">
            <v>300</v>
          </cell>
          <cell r="G220">
            <v>4650</v>
          </cell>
          <cell r="AB220">
            <v>300</v>
          </cell>
        </row>
        <row r="221">
          <cell r="C221" t="str">
            <v>ст.20</v>
          </cell>
          <cell r="D221" t="str">
            <v>5,7х1375</v>
          </cell>
          <cell r="F221">
            <v>1800</v>
          </cell>
          <cell r="G221">
            <v>4650</v>
          </cell>
          <cell r="AB221">
            <v>1800</v>
          </cell>
        </row>
        <row r="222">
          <cell r="C222" t="str">
            <v>ст.20</v>
          </cell>
          <cell r="D222" t="str">
            <v>6,7х1370</v>
          </cell>
          <cell r="F222">
            <v>300</v>
          </cell>
          <cell r="G222">
            <v>4650</v>
          </cell>
          <cell r="AB222">
            <v>900</v>
          </cell>
        </row>
        <row r="223">
          <cell r="C223" t="str">
            <v>ст.10</v>
          </cell>
          <cell r="D223" t="str">
            <v>4,25х1420</v>
          </cell>
          <cell r="F223">
            <v>300</v>
          </cell>
          <cell r="G223">
            <v>4650</v>
          </cell>
          <cell r="AB223">
            <v>300</v>
          </cell>
        </row>
        <row r="224">
          <cell r="C224" t="str">
            <v>ст.10</v>
          </cell>
          <cell r="D224" t="str">
            <v>4,7х1490</v>
          </cell>
          <cell r="F224">
            <v>900</v>
          </cell>
          <cell r="G224">
            <v>4650</v>
          </cell>
          <cell r="AB224">
            <v>300</v>
          </cell>
        </row>
        <row r="225">
          <cell r="C225" t="str">
            <v>ст.10</v>
          </cell>
          <cell r="D225" t="str">
            <v>4,7х1490</v>
          </cell>
          <cell r="F225">
            <v>300</v>
          </cell>
          <cell r="G225">
            <v>4650</v>
          </cell>
          <cell r="AB225">
            <v>600</v>
          </cell>
        </row>
        <row r="226">
          <cell r="C226" t="str">
            <v>ст.10</v>
          </cell>
          <cell r="D226" t="str">
            <v>5,7х1485</v>
          </cell>
          <cell r="F226">
            <v>900</v>
          </cell>
          <cell r="G226">
            <v>4650</v>
          </cell>
          <cell r="AB226">
            <v>600</v>
          </cell>
        </row>
        <row r="227">
          <cell r="C227" t="str">
            <v>ст. 3сп\пс</v>
          </cell>
        </row>
        <row r="228">
          <cell r="C228" t="str">
            <v>ст.10</v>
          </cell>
          <cell r="D228" t="str">
            <v>11х1660</v>
          </cell>
          <cell r="F228">
            <v>60</v>
          </cell>
          <cell r="G228">
            <v>5650</v>
          </cell>
          <cell r="H228">
            <v>67800</v>
          </cell>
          <cell r="K228">
            <v>67800</v>
          </cell>
        </row>
        <row r="229">
          <cell r="C229" t="str">
            <v>17Г1С-У</v>
          </cell>
          <cell r="D229" t="str">
            <v>11,5х1660</v>
          </cell>
          <cell r="F229">
            <v>644</v>
          </cell>
          <cell r="G229">
            <v>5650</v>
          </cell>
          <cell r="H229">
            <v>727720</v>
          </cell>
          <cell r="K229">
            <v>727720</v>
          </cell>
        </row>
        <row r="230">
          <cell r="C230" t="str">
            <v>17Г1С</v>
          </cell>
          <cell r="D230" t="str">
            <v>12х1250</v>
          </cell>
          <cell r="F230">
            <v>150</v>
          </cell>
          <cell r="G230">
            <v>5300</v>
          </cell>
          <cell r="H230">
            <v>159000</v>
          </cell>
          <cell r="K230">
            <v>159000</v>
          </cell>
        </row>
        <row r="231">
          <cell r="C231" t="str">
            <v>17Г1С-У</v>
          </cell>
          <cell r="D231" t="str">
            <v>11х1660</v>
          </cell>
          <cell r="F231">
            <v>240</v>
          </cell>
          <cell r="G231">
            <v>5300</v>
          </cell>
          <cell r="H231">
            <v>254400</v>
          </cell>
          <cell r="K231">
            <v>254400</v>
          </cell>
        </row>
        <row r="232">
          <cell r="C232" t="str">
            <v>ст.20</v>
          </cell>
          <cell r="D232" t="str">
            <v>12х1660</v>
          </cell>
          <cell r="F232">
            <v>120</v>
          </cell>
          <cell r="G232">
            <v>5300</v>
          </cell>
          <cell r="H232">
            <v>127200</v>
          </cell>
          <cell r="K232">
            <v>127200</v>
          </cell>
        </row>
        <row r="233">
          <cell r="C233" t="str">
            <v>ст.20</v>
          </cell>
          <cell r="D233" t="str">
            <v>14х1660</v>
          </cell>
          <cell r="F233">
            <v>855</v>
          </cell>
          <cell r="G233">
            <v>5300</v>
          </cell>
          <cell r="H233">
            <v>906300</v>
          </cell>
          <cell r="K233">
            <v>906300</v>
          </cell>
        </row>
        <row r="234">
          <cell r="C234" t="str">
            <v>ст.20</v>
          </cell>
          <cell r="D234" t="str">
            <v>10х1250</v>
          </cell>
          <cell r="F234">
            <v>210</v>
          </cell>
          <cell r="G234">
            <v>5300</v>
          </cell>
          <cell r="H234">
            <v>222600</v>
          </cell>
          <cell r="K234">
            <v>222600</v>
          </cell>
        </row>
        <row r="235">
          <cell r="C235" t="str">
            <v>ст.20</v>
          </cell>
          <cell r="D235" t="str">
            <v>8х1250</v>
          </cell>
          <cell r="F235">
            <v>120</v>
          </cell>
          <cell r="G235">
            <v>5650</v>
          </cell>
          <cell r="H235">
            <v>135600</v>
          </cell>
          <cell r="K235">
            <v>135600</v>
          </cell>
        </row>
        <row r="236">
          <cell r="C236" t="str">
            <v>ст.20</v>
          </cell>
          <cell r="D236" t="str">
            <v>9х1250</v>
          </cell>
          <cell r="F236">
            <v>180</v>
          </cell>
          <cell r="G236">
            <v>5650</v>
          </cell>
          <cell r="H236">
            <v>203400</v>
          </cell>
          <cell r="K236">
            <v>203400</v>
          </cell>
        </row>
        <row r="237">
          <cell r="C237" t="str">
            <v>17Г1С</v>
          </cell>
          <cell r="D237" t="str">
            <v>8х1250</v>
          </cell>
          <cell r="F237">
            <v>310</v>
          </cell>
          <cell r="G237">
            <v>4950</v>
          </cell>
          <cell r="H237">
            <v>306900</v>
          </cell>
          <cell r="K237">
            <v>306900</v>
          </cell>
        </row>
        <row r="238">
          <cell r="C238" t="str">
            <v>17Г1С</v>
          </cell>
          <cell r="D238" t="str">
            <v>14,3х1660</v>
          </cell>
          <cell r="F238">
            <v>3720</v>
          </cell>
          <cell r="G238">
            <v>5650</v>
          </cell>
          <cell r="H238">
            <v>4203600</v>
          </cell>
          <cell r="K238">
            <v>4203600</v>
          </cell>
        </row>
        <row r="239">
          <cell r="C239" t="str">
            <v>3сп5</v>
          </cell>
          <cell r="D239" t="str">
            <v>8х1250</v>
          </cell>
          <cell r="F239">
            <v>1240</v>
          </cell>
          <cell r="G239">
            <v>5650</v>
          </cell>
          <cell r="H239">
            <v>1401200</v>
          </cell>
          <cell r="K239">
            <v>1401200</v>
          </cell>
        </row>
        <row r="240">
          <cell r="C240" t="str">
            <v>17Г1СА-У</v>
          </cell>
        </row>
        <row r="241">
          <cell r="C241" t="str">
            <v>17Г1СА-У</v>
          </cell>
          <cell r="D241" t="str">
            <v>1,45х1255</v>
          </cell>
          <cell r="F241">
            <v>120</v>
          </cell>
          <cell r="G241">
            <v>5937</v>
          </cell>
          <cell r="K241">
            <v>6233.85</v>
          </cell>
          <cell r="AB241">
            <v>540</v>
          </cell>
        </row>
        <row r="242">
          <cell r="C242" t="str">
            <v>К270 В4-IV 3 сп/пс</v>
          </cell>
          <cell r="D242" t="str">
            <v>2,85х1030</v>
          </cell>
          <cell r="F242">
            <v>600</v>
          </cell>
          <cell r="G242">
            <v>4650</v>
          </cell>
          <cell r="K242">
            <v>5047.3500000000004</v>
          </cell>
        </row>
        <row r="243">
          <cell r="C243" t="str">
            <v>К270 В4-IV 3 сп/пс</v>
          </cell>
          <cell r="D243" t="str">
            <v>2,85х1130</v>
          </cell>
          <cell r="F243">
            <v>300</v>
          </cell>
          <cell r="G243">
            <v>4650</v>
          </cell>
          <cell r="K243">
            <v>5047.3500000000004</v>
          </cell>
        </row>
        <row r="244">
          <cell r="C244" t="str">
            <v>К270 В4-IV 3 сп/пс</v>
          </cell>
          <cell r="D244" t="str">
            <v>3,3х1025</v>
          </cell>
          <cell r="F244">
            <v>600</v>
          </cell>
          <cell r="G244">
            <v>4650</v>
          </cell>
          <cell r="K244">
            <v>5047.3500000000004</v>
          </cell>
        </row>
        <row r="245">
          <cell r="C245" t="str">
            <v>К270 В4-IV 3 сп/пс</v>
          </cell>
          <cell r="D245" t="str">
            <v>3,3х1120</v>
          </cell>
          <cell r="F245">
            <v>300</v>
          </cell>
          <cell r="G245">
            <v>4650</v>
          </cell>
          <cell r="K245">
            <v>5047.3500000000004</v>
          </cell>
        </row>
        <row r="246">
          <cell r="C246" t="str">
            <v>К270 В4-IV 3 сп/пс</v>
          </cell>
          <cell r="D246" t="str">
            <v>3,75х1025</v>
          </cell>
          <cell r="F246">
            <v>600</v>
          </cell>
          <cell r="G246">
            <v>4650</v>
          </cell>
          <cell r="K246">
            <v>5316.15</v>
          </cell>
        </row>
        <row r="247">
          <cell r="C247" t="str">
            <v>К270 В4-IV 10 сп</v>
          </cell>
          <cell r="D247" t="str">
            <v>3,75х1185</v>
          </cell>
          <cell r="F247">
            <v>600</v>
          </cell>
          <cell r="G247">
            <v>4650</v>
          </cell>
          <cell r="K247">
            <v>5316.15</v>
          </cell>
        </row>
        <row r="248">
          <cell r="C248" t="str">
            <v>К270 В4-IV 10 сп</v>
          </cell>
          <cell r="D248" t="str">
            <v>3,3х1025</v>
          </cell>
          <cell r="F248">
            <v>300</v>
          </cell>
          <cell r="G248">
            <v>4650</v>
          </cell>
          <cell r="K248">
            <v>5316.15</v>
          </cell>
        </row>
        <row r="249">
          <cell r="C249" t="str">
            <v>К270 В4-IV 10 сп</v>
          </cell>
          <cell r="D249" t="str">
            <v>3,3х1185</v>
          </cell>
          <cell r="F249">
            <v>400</v>
          </cell>
          <cell r="G249">
            <v>4650</v>
          </cell>
          <cell r="K249">
            <v>5316.15</v>
          </cell>
        </row>
        <row r="250">
          <cell r="C250" t="str">
            <v>К270 В4-IV 10 сп</v>
          </cell>
          <cell r="D250" t="str">
            <v>0,97х660</v>
          </cell>
          <cell r="F250">
            <v>180</v>
          </cell>
          <cell r="G250">
            <v>5937</v>
          </cell>
          <cell r="K250">
            <v>6233.85</v>
          </cell>
        </row>
        <row r="251">
          <cell r="C251" t="str">
            <v>К270 В4-III 10 сп</v>
          </cell>
          <cell r="D251" t="str">
            <v>1,16х640</v>
          </cell>
          <cell r="F251">
            <v>60</v>
          </cell>
          <cell r="G251">
            <v>5937</v>
          </cell>
          <cell r="K251">
            <v>6233.85</v>
          </cell>
        </row>
        <row r="252">
          <cell r="C252" t="str">
            <v>К270 В4-III 10 сп</v>
          </cell>
          <cell r="D252" t="str">
            <v>1,45х1275</v>
          </cell>
          <cell r="F252">
            <v>60</v>
          </cell>
          <cell r="G252">
            <v>5937</v>
          </cell>
          <cell r="K252">
            <v>6233.85</v>
          </cell>
        </row>
        <row r="253">
          <cell r="C253" t="str">
            <v>К270 В4-III 10 сп</v>
          </cell>
          <cell r="D253" t="str">
            <v>1,45х1225</v>
          </cell>
          <cell r="F253">
            <v>120</v>
          </cell>
          <cell r="G253">
            <v>5937</v>
          </cell>
          <cell r="K253">
            <v>6233.85</v>
          </cell>
        </row>
        <row r="254">
          <cell r="C254" t="str">
            <v>К270 В4-III 10 сп</v>
          </cell>
          <cell r="D254" t="str">
            <v>1,45х650</v>
          </cell>
          <cell r="F254">
            <v>120</v>
          </cell>
          <cell r="G254">
            <v>5937</v>
          </cell>
          <cell r="K254">
            <v>6233.85</v>
          </cell>
        </row>
        <row r="255">
          <cell r="C255" t="str">
            <v>К270 В4-III 10 сп</v>
          </cell>
          <cell r="D255" t="str">
            <v>1,95х1200</v>
          </cell>
          <cell r="F255">
            <v>120</v>
          </cell>
          <cell r="G255">
            <v>5738</v>
          </cell>
          <cell r="K255">
            <v>6024.9</v>
          </cell>
        </row>
        <row r="256">
          <cell r="C256" t="str">
            <v>К270 В4-III 10 сп</v>
          </cell>
          <cell r="D256" t="str">
            <v>2,5х1265</v>
          </cell>
          <cell r="F256">
            <v>240</v>
          </cell>
          <cell r="G256">
            <v>5738</v>
          </cell>
          <cell r="K256">
            <v>6024.9</v>
          </cell>
        </row>
        <row r="257">
          <cell r="C257" t="str">
            <v>К270 В4-III 10 сп</v>
          </cell>
          <cell r="D257" t="str">
            <v>1,5х1200</v>
          </cell>
          <cell r="F257">
            <v>240</v>
          </cell>
          <cell r="G257">
            <v>5937</v>
          </cell>
          <cell r="K257">
            <v>6233.85</v>
          </cell>
        </row>
        <row r="258">
          <cell r="C258" t="str">
            <v>К270 В4-III 08 кп</v>
          </cell>
          <cell r="D258" t="str">
            <v>1,5х1225</v>
          </cell>
          <cell r="F258">
            <v>420</v>
          </cell>
          <cell r="G258">
            <v>5937</v>
          </cell>
          <cell r="K258">
            <v>6233.85</v>
          </cell>
        </row>
        <row r="259">
          <cell r="C259" t="str">
            <v>К270 В4-III 08 кп</v>
          </cell>
          <cell r="D259" t="str">
            <v>2,0х1210</v>
          </cell>
          <cell r="F259">
            <v>180</v>
          </cell>
          <cell r="G259">
            <v>5738</v>
          </cell>
          <cell r="K259">
            <v>6024.9</v>
          </cell>
        </row>
        <row r="260">
          <cell r="C260" t="str">
            <v>К270 В4-III 08 кп</v>
          </cell>
          <cell r="D260" t="str">
            <v>1,0х1660</v>
          </cell>
          <cell r="F260">
            <v>60</v>
          </cell>
          <cell r="G260">
            <v>5975</v>
          </cell>
          <cell r="K260">
            <v>6273.75</v>
          </cell>
        </row>
        <row r="261">
          <cell r="C261" t="str">
            <v>В4-IV 08Ю ВГ</v>
          </cell>
          <cell r="D261" t="str">
            <v>5,7х1375</v>
          </cell>
          <cell r="F261">
            <v>300</v>
          </cell>
          <cell r="G261">
            <v>4650</v>
          </cell>
          <cell r="K261">
            <v>4987.5</v>
          </cell>
        </row>
        <row r="262">
          <cell r="C262" t="str">
            <v>ст. 3сп\пс</v>
          </cell>
          <cell r="D262" t="str">
            <v>3,75х1430</v>
          </cell>
          <cell r="F262">
            <v>300</v>
          </cell>
          <cell r="G262">
            <v>4650</v>
          </cell>
          <cell r="K262">
            <v>5346.6</v>
          </cell>
        </row>
        <row r="263">
          <cell r="C263" t="str">
            <v>ст.10</v>
          </cell>
          <cell r="D263" t="str">
            <v>4,25х1420</v>
          </cell>
          <cell r="F263">
            <v>300</v>
          </cell>
          <cell r="G263">
            <v>4650</v>
          </cell>
          <cell r="K263">
            <v>5286.75</v>
          </cell>
        </row>
        <row r="264">
          <cell r="C264" t="str">
            <v>ст.10</v>
          </cell>
          <cell r="D264" t="str">
            <v>4,25х1420</v>
          </cell>
          <cell r="F264">
            <v>300</v>
          </cell>
          <cell r="G264">
            <v>4650</v>
          </cell>
          <cell r="K264">
            <v>5286.75</v>
          </cell>
        </row>
        <row r="265">
          <cell r="C265" t="str">
            <v>ст.20</v>
          </cell>
          <cell r="D265" t="str">
            <v>4,7х1420</v>
          </cell>
          <cell r="F265">
            <v>300</v>
          </cell>
          <cell r="G265">
            <v>4650</v>
          </cell>
          <cell r="K265">
            <v>5286.75</v>
          </cell>
        </row>
        <row r="266">
          <cell r="C266" t="str">
            <v>ст.10</v>
          </cell>
          <cell r="D266" t="str">
            <v>4,7х1420</v>
          </cell>
          <cell r="F266">
            <v>400</v>
          </cell>
          <cell r="G266">
            <v>4650</v>
          </cell>
          <cell r="K266">
            <v>5286.75</v>
          </cell>
        </row>
        <row r="267">
          <cell r="C267" t="str">
            <v>ст.20</v>
          </cell>
          <cell r="D267" t="str">
            <v>4,25х1505</v>
          </cell>
          <cell r="F267">
            <v>400</v>
          </cell>
          <cell r="G267">
            <v>4650</v>
          </cell>
          <cell r="K267">
            <v>5286.75</v>
          </cell>
        </row>
        <row r="268">
          <cell r="C268" t="str">
            <v>ст.10</v>
          </cell>
          <cell r="D268" t="str">
            <v>4,7х1490</v>
          </cell>
          <cell r="F268">
            <v>600</v>
          </cell>
          <cell r="G268">
            <v>4650</v>
          </cell>
          <cell r="K268">
            <v>5286.75</v>
          </cell>
        </row>
        <row r="269">
          <cell r="C269" t="str">
            <v>ст.10</v>
          </cell>
          <cell r="D269" t="str">
            <v>4,7х1490</v>
          </cell>
          <cell r="F269">
            <v>600</v>
          </cell>
          <cell r="G269">
            <v>4650</v>
          </cell>
          <cell r="K269">
            <v>5286.75</v>
          </cell>
        </row>
        <row r="270">
          <cell r="C270" t="str">
            <v>ст.20</v>
          </cell>
          <cell r="D270" t="str">
            <v>5,7х1485</v>
          </cell>
          <cell r="F270">
            <v>300</v>
          </cell>
          <cell r="G270">
            <v>4650</v>
          </cell>
          <cell r="K270">
            <v>5226.8999999999996</v>
          </cell>
        </row>
        <row r="271">
          <cell r="C271" t="str">
            <v>ст.10</v>
          </cell>
          <cell r="D271" t="str">
            <v>5,7х1485</v>
          </cell>
          <cell r="F271">
            <v>300</v>
          </cell>
          <cell r="G271">
            <v>4650</v>
          </cell>
          <cell r="K271">
            <v>5226.8999999999996</v>
          </cell>
        </row>
        <row r="272">
          <cell r="C272" t="str">
            <v>ст.20</v>
          </cell>
          <cell r="D272" t="str">
            <v>6,7х1485</v>
          </cell>
          <cell r="F272">
            <v>300</v>
          </cell>
          <cell r="G272">
            <v>4650</v>
          </cell>
          <cell r="K272">
            <v>5226.8999999999996</v>
          </cell>
        </row>
        <row r="273">
          <cell r="C273" t="str">
            <v>ст.20</v>
          </cell>
          <cell r="D273" t="str">
            <v>4,25х1385</v>
          </cell>
          <cell r="F273">
            <v>300</v>
          </cell>
          <cell r="G273">
            <v>4650</v>
          </cell>
          <cell r="K273">
            <v>5286.75</v>
          </cell>
        </row>
        <row r="274">
          <cell r="C274" t="str">
            <v>ст.10</v>
          </cell>
          <cell r="D274" t="str">
            <v>4,7х1380</v>
          </cell>
          <cell r="F274">
            <v>600</v>
          </cell>
          <cell r="G274">
            <v>4650</v>
          </cell>
          <cell r="K274">
            <v>5286.75</v>
          </cell>
        </row>
        <row r="275">
          <cell r="C275" t="str">
            <v>ст.10</v>
          </cell>
          <cell r="D275" t="str">
            <v>4,7х1380</v>
          </cell>
          <cell r="F275">
            <v>600</v>
          </cell>
          <cell r="G275">
            <v>4650</v>
          </cell>
          <cell r="K275">
            <v>5286.75</v>
          </cell>
        </row>
        <row r="276">
          <cell r="C276" t="str">
            <v>ст.20</v>
          </cell>
          <cell r="D276" t="str">
            <v>5,7х1375</v>
          </cell>
          <cell r="F276">
            <v>1200</v>
          </cell>
          <cell r="G276">
            <v>4650</v>
          </cell>
          <cell r="K276">
            <v>5226.8999999999996</v>
          </cell>
        </row>
        <row r="277">
          <cell r="C277" t="str">
            <v>ст.10</v>
          </cell>
          <cell r="D277" t="str">
            <v>5,7х1375</v>
          </cell>
          <cell r="F277">
            <v>900</v>
          </cell>
          <cell r="G277">
            <v>4650</v>
          </cell>
          <cell r="K277">
            <v>5226.8999999999996</v>
          </cell>
        </row>
        <row r="278">
          <cell r="C278" t="str">
            <v>ст.20</v>
          </cell>
          <cell r="D278" t="str">
            <v>6,7х1370</v>
          </cell>
          <cell r="F278">
            <v>300</v>
          </cell>
          <cell r="G278">
            <v>4650</v>
          </cell>
          <cell r="K278">
            <v>5226.8999999999996</v>
          </cell>
        </row>
        <row r="279">
          <cell r="C279" t="str">
            <v>ст.10</v>
          </cell>
          <cell r="D279" t="str">
            <v>6,7х1370</v>
          </cell>
          <cell r="F279">
            <v>300</v>
          </cell>
          <cell r="G279">
            <v>4650</v>
          </cell>
          <cell r="K279">
            <v>5226.8999999999996</v>
          </cell>
        </row>
        <row r="280">
          <cell r="C280" t="str">
            <v>ст.20</v>
          </cell>
          <cell r="D280" t="str">
            <v>5,7х1375</v>
          </cell>
          <cell r="F280">
            <v>600</v>
          </cell>
          <cell r="G280">
            <v>4650</v>
          </cell>
          <cell r="K280">
            <v>4987.5</v>
          </cell>
        </row>
        <row r="281">
          <cell r="C281" t="str">
            <v>ст. 3сп\пс</v>
          </cell>
          <cell r="D281" t="str">
            <v>4,25х1420</v>
          </cell>
          <cell r="F281">
            <v>300</v>
          </cell>
          <cell r="G281">
            <v>4650</v>
          </cell>
          <cell r="K281">
            <v>5286.75</v>
          </cell>
        </row>
        <row r="282">
          <cell r="C282" t="str">
            <v>ст.10</v>
          </cell>
          <cell r="D282" t="str">
            <v>4,25х1420</v>
          </cell>
          <cell r="F282">
            <v>300</v>
          </cell>
          <cell r="G282">
            <v>4650</v>
          </cell>
          <cell r="K282">
            <v>5286.75</v>
          </cell>
        </row>
        <row r="283">
          <cell r="C283" t="str">
            <v>ст.20</v>
          </cell>
          <cell r="D283" t="str">
            <v>5,7х1375</v>
          </cell>
          <cell r="F283">
            <v>600</v>
          </cell>
          <cell r="G283">
            <v>4650</v>
          </cell>
          <cell r="K283">
            <v>5226.8999999999996</v>
          </cell>
        </row>
        <row r="284">
          <cell r="C284" t="str">
            <v>ст.10</v>
          </cell>
          <cell r="D284" t="str">
            <v>5,7х1375</v>
          </cell>
          <cell r="F284">
            <v>600</v>
          </cell>
          <cell r="G284">
            <v>4650</v>
          </cell>
          <cell r="K284">
            <v>5226.8999999999996</v>
          </cell>
        </row>
        <row r="285">
          <cell r="C285" t="str">
            <v>ст.20</v>
          </cell>
          <cell r="D285" t="str">
            <v>3,75х1505</v>
          </cell>
          <cell r="F285">
            <v>300</v>
          </cell>
          <cell r="G285">
            <v>4650</v>
          </cell>
          <cell r="K285">
            <v>5346.6</v>
          </cell>
        </row>
        <row r="286">
          <cell r="C286" t="str">
            <v>ст.10</v>
          </cell>
          <cell r="D286" t="str">
            <v>7,6х670</v>
          </cell>
          <cell r="F286">
            <v>300</v>
          </cell>
          <cell r="G286">
            <v>4650</v>
          </cell>
          <cell r="K286">
            <v>5187</v>
          </cell>
        </row>
        <row r="287">
          <cell r="C287" t="str">
            <v>ст.10</v>
          </cell>
        </row>
        <row r="288">
          <cell r="C288" t="str">
            <v>ст.10</v>
          </cell>
          <cell r="D288" t="str">
            <v>8х1050</v>
          </cell>
          <cell r="F288">
            <v>3100</v>
          </cell>
          <cell r="G288">
            <v>5650</v>
          </cell>
        </row>
        <row r="289">
          <cell r="C289" t="str">
            <v>17Г1СА-У</v>
          </cell>
          <cell r="D289" t="str">
            <v>8х1250</v>
          </cell>
          <cell r="F289">
            <v>806</v>
          </cell>
          <cell r="G289">
            <v>5650</v>
          </cell>
        </row>
        <row r="290">
          <cell r="C290" t="str">
            <v>17Г1СА</v>
          </cell>
          <cell r="D290" t="str">
            <v>10х1250</v>
          </cell>
          <cell r="F290">
            <v>558</v>
          </cell>
          <cell r="G290">
            <v>5650</v>
          </cell>
        </row>
        <row r="291">
          <cell r="C291" t="str">
            <v>17Г1СА-У</v>
          </cell>
          <cell r="D291" t="str">
            <v>11х1250</v>
          </cell>
          <cell r="F291">
            <v>372</v>
          </cell>
          <cell r="G291">
            <v>5650</v>
          </cell>
        </row>
        <row r="292">
          <cell r="C292" t="str">
            <v>17Г1СА</v>
          </cell>
          <cell r="D292" t="str">
            <v>12х1660</v>
          </cell>
          <cell r="F292">
            <v>1178</v>
          </cell>
          <cell r="G292">
            <v>5650</v>
          </cell>
        </row>
        <row r="293">
          <cell r="C293" t="str">
            <v>17Г1СА-У</v>
          </cell>
          <cell r="D293" t="str">
            <v>14х1660</v>
          </cell>
          <cell r="F293">
            <v>186</v>
          </cell>
          <cell r="G293">
            <v>5650</v>
          </cell>
        </row>
        <row r="294">
          <cell r="C294" t="str">
            <v>17Г1СА-У</v>
          </cell>
          <cell r="D294" t="str">
            <v>14х1660</v>
          </cell>
          <cell r="F294">
            <v>372</v>
          </cell>
          <cell r="G294">
            <v>5650</v>
          </cell>
        </row>
        <row r="295">
          <cell r="C295" t="str">
            <v>17Г1С</v>
          </cell>
          <cell r="D295" t="str">
            <v>8х1050</v>
          </cell>
          <cell r="F295">
            <v>380</v>
          </cell>
          <cell r="G295">
            <v>5300</v>
          </cell>
        </row>
        <row r="296">
          <cell r="C296">
            <v>20</v>
          </cell>
          <cell r="D296" t="str">
            <v>9х1250</v>
          </cell>
          <cell r="F296">
            <v>300</v>
          </cell>
          <cell r="G296">
            <v>9510</v>
          </cell>
        </row>
        <row r="297">
          <cell r="C297" t="str">
            <v>06ГФБАА</v>
          </cell>
        </row>
        <row r="298">
          <cell r="C298" t="str">
            <v>06ГФБАА</v>
          </cell>
          <cell r="D298" t="str">
            <v>16х2500х11800</v>
          </cell>
          <cell r="F298">
            <v>1100</v>
          </cell>
          <cell r="G298">
            <v>238.33333333333334</v>
          </cell>
          <cell r="H298">
            <v>52433.333333333336</v>
          </cell>
          <cell r="K298">
            <v>314600</v>
          </cell>
        </row>
        <row r="299">
          <cell r="C299" t="str">
            <v>3сп5</v>
          </cell>
          <cell r="D299" t="str">
            <v>16х2500х11800</v>
          </cell>
          <cell r="F299">
            <v>390</v>
          </cell>
          <cell r="G299">
            <v>238.33333333333334</v>
          </cell>
          <cell r="H299">
            <v>18590</v>
          </cell>
          <cell r="K299">
            <v>111540</v>
          </cell>
        </row>
        <row r="300">
          <cell r="C300" t="str">
            <v>3сп2</v>
          </cell>
        </row>
        <row r="301">
          <cell r="C301" t="str">
            <v>3сп2</v>
          </cell>
          <cell r="D301" t="str">
            <v>8х1250</v>
          </cell>
          <cell r="F301">
            <v>780</v>
          </cell>
          <cell r="G301">
            <v>5650</v>
          </cell>
        </row>
        <row r="302">
          <cell r="C302" t="str">
            <v>17Г1С</v>
          </cell>
          <cell r="D302" t="str">
            <v>10х1250</v>
          </cell>
          <cell r="F302">
            <v>390</v>
          </cell>
          <cell r="G302">
            <v>5650</v>
          </cell>
        </row>
        <row r="303">
          <cell r="C303" t="str">
            <v>17Г1С</v>
          </cell>
          <cell r="D303" t="str">
            <v>10,5х1660</v>
          </cell>
          <cell r="F303">
            <v>992</v>
          </cell>
          <cell r="G303">
            <v>5650</v>
          </cell>
        </row>
        <row r="304">
          <cell r="C304" t="str">
            <v>17Г1С</v>
          </cell>
          <cell r="D304" t="str">
            <v>14,3х1660</v>
          </cell>
          <cell r="F304">
            <v>2852</v>
          </cell>
          <cell r="G304">
            <v>5650</v>
          </cell>
        </row>
        <row r="305">
          <cell r="C305" t="str">
            <v>17Г1С-У</v>
          </cell>
          <cell r="D305" t="str">
            <v>11,5х1660</v>
          </cell>
          <cell r="F305">
            <v>122</v>
          </cell>
          <cell r="G305">
            <v>5650</v>
          </cell>
          <cell r="H305">
            <v>137860</v>
          </cell>
          <cell r="K305">
            <v>137860</v>
          </cell>
        </row>
        <row r="306">
          <cell r="C306" t="str">
            <v>17Г1СА-У</v>
          </cell>
          <cell r="D306" t="str">
            <v>12,4х1660</v>
          </cell>
          <cell r="F306">
            <v>620</v>
          </cell>
          <cell r="G306">
            <v>5650</v>
          </cell>
          <cell r="H306">
            <v>700600</v>
          </cell>
          <cell r="K306">
            <v>700600</v>
          </cell>
        </row>
        <row r="307">
          <cell r="C307" t="str">
            <v>17Г1С-У</v>
          </cell>
          <cell r="D307" t="str">
            <v>11х1660</v>
          </cell>
          <cell r="F307">
            <v>122</v>
          </cell>
          <cell r="G307">
            <v>5300</v>
          </cell>
        </row>
        <row r="308">
          <cell r="C308" t="str">
            <v>17Г1С-У</v>
          </cell>
          <cell r="D308" t="str">
            <v>8х1050</v>
          </cell>
          <cell r="F308">
            <v>558</v>
          </cell>
          <cell r="G308">
            <v>5650</v>
          </cell>
        </row>
        <row r="309">
          <cell r="C309">
            <v>20</v>
          </cell>
          <cell r="D309" t="str">
            <v>12х1660</v>
          </cell>
          <cell r="F309">
            <v>50</v>
          </cell>
          <cell r="G309">
            <v>9510</v>
          </cell>
        </row>
        <row r="310">
          <cell r="C310" t="str">
            <v>17Г1С-У</v>
          </cell>
          <cell r="D310" t="str">
            <v>12х1660</v>
          </cell>
          <cell r="F310">
            <v>90</v>
          </cell>
          <cell r="G310">
            <v>5300</v>
          </cell>
        </row>
        <row r="311">
          <cell r="C311" t="str">
            <v>06ГФБАА</v>
          </cell>
          <cell r="D311" t="str">
            <v>4,25х1505</v>
          </cell>
          <cell r="F311">
            <v>300</v>
          </cell>
          <cell r="G311">
            <v>4650</v>
          </cell>
          <cell r="K311">
            <v>5286.75</v>
          </cell>
        </row>
        <row r="312">
          <cell r="C312">
            <v>20</v>
          </cell>
          <cell r="D312" t="str">
            <v>4,25х1505</v>
          </cell>
          <cell r="F312">
            <v>300</v>
          </cell>
          <cell r="G312">
            <v>4650</v>
          </cell>
          <cell r="K312">
            <v>5286.75</v>
          </cell>
        </row>
        <row r="313">
          <cell r="C313" t="str">
            <v>ст. 3сп\пс</v>
          </cell>
          <cell r="D313" t="str">
            <v>0,97х660</v>
          </cell>
          <cell r="F313">
            <v>180</v>
          </cell>
          <cell r="G313">
            <v>5937</v>
          </cell>
          <cell r="K313">
            <v>6233.85</v>
          </cell>
        </row>
        <row r="314">
          <cell r="C314" t="str">
            <v>ст.10</v>
          </cell>
          <cell r="D314" t="str">
            <v>1,16х730</v>
          </cell>
          <cell r="F314">
            <v>60</v>
          </cell>
          <cell r="G314">
            <v>5937</v>
          </cell>
          <cell r="K314">
            <v>6233.85</v>
          </cell>
        </row>
        <row r="315">
          <cell r="C315" t="str">
            <v>К270 В4-III 10 сп</v>
          </cell>
          <cell r="D315" t="str">
            <v>1,45х1255</v>
          </cell>
          <cell r="F315">
            <v>180</v>
          </cell>
          <cell r="G315">
            <v>5937</v>
          </cell>
          <cell r="K315">
            <v>6233.85</v>
          </cell>
        </row>
        <row r="316">
          <cell r="C316" t="str">
            <v>К270 В4-III 10 сп</v>
          </cell>
          <cell r="D316" t="str">
            <v>1,45х1225</v>
          </cell>
          <cell r="F316">
            <v>360</v>
          </cell>
          <cell r="G316">
            <v>5937</v>
          </cell>
          <cell r="K316">
            <v>6233.85</v>
          </cell>
        </row>
        <row r="317">
          <cell r="C317" t="str">
            <v>К270 В4-III 10 сп</v>
          </cell>
          <cell r="D317" t="str">
            <v>1,45х650</v>
          </cell>
          <cell r="F317">
            <v>180</v>
          </cell>
          <cell r="G317">
            <v>5937</v>
          </cell>
          <cell r="K317">
            <v>6233.85</v>
          </cell>
        </row>
        <row r="318">
          <cell r="C318" t="str">
            <v>К270 В4-III 10 сп</v>
          </cell>
          <cell r="D318" t="str">
            <v>1,95х1200</v>
          </cell>
          <cell r="F318">
            <v>300</v>
          </cell>
          <cell r="G318">
            <v>5738</v>
          </cell>
          <cell r="K318">
            <v>6024.9</v>
          </cell>
        </row>
        <row r="319">
          <cell r="C319" t="str">
            <v>К270 В4-III 10 сп</v>
          </cell>
          <cell r="D319" t="str">
            <v>1,95х650</v>
          </cell>
          <cell r="F319">
            <v>120</v>
          </cell>
          <cell r="G319">
            <v>5738</v>
          </cell>
          <cell r="K319">
            <v>6024.9</v>
          </cell>
        </row>
        <row r="320">
          <cell r="C320" t="str">
            <v>К270 В4-III 10 сп</v>
          </cell>
          <cell r="D320" t="str">
            <v>2,5х1265</v>
          </cell>
          <cell r="F320">
            <v>300</v>
          </cell>
          <cell r="G320">
            <v>5738</v>
          </cell>
          <cell r="K320">
            <v>6024.9</v>
          </cell>
        </row>
        <row r="321">
          <cell r="C321" t="str">
            <v>К270 В4-III 10 сп</v>
          </cell>
          <cell r="D321" t="str">
            <v>1,5х1200</v>
          </cell>
          <cell r="F321">
            <v>180</v>
          </cell>
          <cell r="G321">
            <v>5937</v>
          </cell>
          <cell r="K321">
            <v>6233.85</v>
          </cell>
        </row>
        <row r="322">
          <cell r="C322" t="str">
            <v>К270 В4-III 10 сп</v>
          </cell>
          <cell r="D322" t="str">
            <v>1,5х1225</v>
          </cell>
          <cell r="F322">
            <v>420</v>
          </cell>
          <cell r="G322">
            <v>5937</v>
          </cell>
          <cell r="K322">
            <v>6233.85</v>
          </cell>
        </row>
        <row r="323">
          <cell r="C323" t="str">
            <v>К270 В4-III 08 кп</v>
          </cell>
          <cell r="D323" t="str">
            <v>2,0х1210</v>
          </cell>
          <cell r="F323">
            <v>240</v>
          </cell>
          <cell r="G323">
            <v>5738</v>
          </cell>
          <cell r="K323">
            <v>6024.9</v>
          </cell>
        </row>
        <row r="324">
          <cell r="C324" t="str">
            <v>К270 В4-III 08 кп</v>
          </cell>
          <cell r="D324" t="str">
            <v>1,0х660</v>
          </cell>
          <cell r="F324">
            <v>60</v>
          </cell>
          <cell r="G324">
            <v>5975</v>
          </cell>
          <cell r="K324">
            <v>6273.75</v>
          </cell>
        </row>
        <row r="325">
          <cell r="C325" t="str">
            <v>К270 В4-III 08 кп</v>
          </cell>
          <cell r="D325" t="str">
            <v>2,85х1030</v>
          </cell>
          <cell r="F325">
            <v>120</v>
          </cell>
          <cell r="G325">
            <v>4650</v>
          </cell>
          <cell r="K325">
            <v>5047.3500000000004</v>
          </cell>
        </row>
        <row r="326">
          <cell r="C326" t="str">
            <v>В4-IV 08Ю ВГ</v>
          </cell>
          <cell r="D326" t="str">
            <v>2,85х1130</v>
          </cell>
          <cell r="F326">
            <v>180</v>
          </cell>
          <cell r="G326">
            <v>4650</v>
          </cell>
          <cell r="K326">
            <v>5047.3500000000004</v>
          </cell>
        </row>
        <row r="327">
          <cell r="C327" t="str">
            <v>К270 В4-IV 3 сп/пс</v>
          </cell>
          <cell r="D327" t="str">
            <v>2,85х1200</v>
          </cell>
          <cell r="F327">
            <v>1200</v>
          </cell>
          <cell r="G327">
            <v>4650</v>
          </cell>
          <cell r="K327">
            <v>5047.3500000000004</v>
          </cell>
        </row>
        <row r="328">
          <cell r="C328" t="str">
            <v>К270 В4-IV 3 сп/пс</v>
          </cell>
          <cell r="D328" t="str">
            <v>3,3х1025</v>
          </cell>
          <cell r="F328">
            <v>180</v>
          </cell>
          <cell r="G328">
            <v>4650</v>
          </cell>
          <cell r="K328">
            <v>5047.3500000000004</v>
          </cell>
        </row>
        <row r="329">
          <cell r="C329" t="str">
            <v>К270 В4-IV 3 сп/пс</v>
          </cell>
          <cell r="D329" t="str">
            <v>3,3х1120</v>
          </cell>
          <cell r="F329">
            <v>180</v>
          </cell>
          <cell r="G329">
            <v>4650</v>
          </cell>
          <cell r="K329">
            <v>5047.3500000000004</v>
          </cell>
        </row>
        <row r="330">
          <cell r="C330" t="str">
            <v>К270 В4-IV 3 сп/пс</v>
          </cell>
          <cell r="D330" t="str">
            <v>3,3х1185</v>
          </cell>
          <cell r="F330">
            <v>300</v>
          </cell>
          <cell r="G330">
            <v>4650</v>
          </cell>
          <cell r="K330">
            <v>5047.3500000000004</v>
          </cell>
        </row>
        <row r="331">
          <cell r="C331" t="str">
            <v>К270 В4-IV 3 сп/пс</v>
          </cell>
          <cell r="D331" t="str">
            <v>3,75х1025</v>
          </cell>
          <cell r="F331">
            <v>300</v>
          </cell>
          <cell r="G331">
            <v>4650</v>
          </cell>
          <cell r="K331">
            <v>5316.15</v>
          </cell>
        </row>
        <row r="332">
          <cell r="C332" t="str">
            <v>К270 В4-IV 3 сп/пс</v>
          </cell>
          <cell r="D332" t="str">
            <v>3,75х1120</v>
          </cell>
          <cell r="F332">
            <v>300</v>
          </cell>
          <cell r="G332">
            <v>4650</v>
          </cell>
          <cell r="K332">
            <v>5316.15</v>
          </cell>
        </row>
        <row r="333">
          <cell r="C333" t="str">
            <v>К270 В4-IV 10 сп</v>
          </cell>
          <cell r="D333" t="str">
            <v>3,3х1025</v>
          </cell>
          <cell r="F333">
            <v>300</v>
          </cell>
          <cell r="G333">
            <v>4650</v>
          </cell>
          <cell r="K333">
            <v>5316.15</v>
          </cell>
        </row>
        <row r="334">
          <cell r="C334" t="str">
            <v>К270 В4-IV 10 сп</v>
          </cell>
          <cell r="D334" t="str">
            <v>3,3х1185</v>
          </cell>
          <cell r="F334">
            <v>120</v>
          </cell>
          <cell r="G334">
            <v>4650</v>
          </cell>
          <cell r="K334">
            <v>5316.15</v>
          </cell>
        </row>
        <row r="335">
          <cell r="C335" t="str">
            <v>К270 В4-IV 10 сп</v>
          </cell>
          <cell r="D335" t="str">
            <v>3,3х1120</v>
          </cell>
          <cell r="F335">
            <v>300</v>
          </cell>
          <cell r="G335">
            <v>4650</v>
          </cell>
          <cell r="K335">
            <v>5316.15</v>
          </cell>
        </row>
        <row r="336">
          <cell r="C336" t="str">
            <v>К270 В4-IV 10 сп</v>
          </cell>
          <cell r="D336" t="str">
            <v>2,85х1030</v>
          </cell>
          <cell r="F336">
            <v>180</v>
          </cell>
          <cell r="G336">
            <v>4650</v>
          </cell>
          <cell r="K336">
            <v>5316.15</v>
          </cell>
        </row>
        <row r="337">
          <cell r="C337" t="str">
            <v>К270 В4-IV 10 сп</v>
          </cell>
          <cell r="D337" t="str">
            <v>2,85х1130</v>
          </cell>
          <cell r="F337">
            <v>180</v>
          </cell>
          <cell r="G337">
            <v>4650</v>
          </cell>
          <cell r="K337">
            <v>5316.15</v>
          </cell>
        </row>
        <row r="338">
          <cell r="C338" t="str">
            <v>К270 В4-IV 10 сп</v>
          </cell>
          <cell r="D338" t="str">
            <v>2,85х1200</v>
          </cell>
          <cell r="F338">
            <v>120</v>
          </cell>
          <cell r="G338">
            <v>4650</v>
          </cell>
          <cell r="K338">
            <v>5316.15</v>
          </cell>
        </row>
        <row r="339">
          <cell r="C339" t="str">
            <v>К270 В4-IV 10 сп</v>
          </cell>
          <cell r="D339" t="str">
            <v>2,85х1430</v>
          </cell>
          <cell r="F339">
            <v>120</v>
          </cell>
          <cell r="G339">
            <v>4650</v>
          </cell>
          <cell r="K339">
            <v>5316.15</v>
          </cell>
        </row>
        <row r="340">
          <cell r="C340" t="str">
            <v>К270 В4-IV 10 сп</v>
          </cell>
          <cell r="D340" t="str">
            <v>4,25х1420</v>
          </cell>
          <cell r="F340">
            <v>300</v>
          </cell>
          <cell r="G340">
            <v>4650</v>
          </cell>
          <cell r="K340">
            <v>5286.75</v>
          </cell>
        </row>
        <row r="341">
          <cell r="C341" t="str">
            <v>К270 В4-IV 10 сп</v>
          </cell>
          <cell r="D341" t="str">
            <v>4,25х1505</v>
          </cell>
          <cell r="F341">
            <v>600</v>
          </cell>
          <cell r="G341">
            <v>4650</v>
          </cell>
          <cell r="K341">
            <v>5286.75</v>
          </cell>
        </row>
        <row r="342">
          <cell r="C342" t="str">
            <v>ст.10</v>
          </cell>
          <cell r="D342" t="str">
            <v>4,25х1505</v>
          </cell>
          <cell r="F342">
            <v>600</v>
          </cell>
          <cell r="G342">
            <v>4650</v>
          </cell>
          <cell r="K342">
            <v>5286.75</v>
          </cell>
        </row>
        <row r="343">
          <cell r="C343" t="str">
            <v>ст.10</v>
          </cell>
          <cell r="D343" t="str">
            <v>4,7х1490</v>
          </cell>
          <cell r="F343">
            <v>600</v>
          </cell>
          <cell r="G343">
            <v>4650</v>
          </cell>
          <cell r="K343">
            <v>5286.75</v>
          </cell>
        </row>
        <row r="344">
          <cell r="C344" t="str">
            <v>ст.20</v>
          </cell>
          <cell r="D344" t="str">
            <v>4,7х1490</v>
          </cell>
          <cell r="F344">
            <v>300</v>
          </cell>
          <cell r="G344">
            <v>4650</v>
          </cell>
          <cell r="K344">
            <v>5286.75</v>
          </cell>
        </row>
        <row r="345">
          <cell r="C345" t="str">
            <v>ст.10</v>
          </cell>
          <cell r="D345" t="str">
            <v>5,7х1485</v>
          </cell>
          <cell r="F345">
            <v>600</v>
          </cell>
          <cell r="G345">
            <v>4650</v>
          </cell>
          <cell r="K345">
            <v>5226.8999999999996</v>
          </cell>
        </row>
        <row r="346">
          <cell r="C346" t="str">
            <v>ст.20</v>
          </cell>
          <cell r="D346" t="str">
            <v>6,7х1485</v>
          </cell>
          <cell r="F346">
            <v>300</v>
          </cell>
          <cell r="G346">
            <v>4650</v>
          </cell>
          <cell r="K346">
            <v>5226.8999999999996</v>
          </cell>
        </row>
        <row r="347">
          <cell r="C347" t="str">
            <v>ст.20</v>
          </cell>
          <cell r="D347" t="str">
            <v>4,7х1380</v>
          </cell>
          <cell r="F347">
            <v>1200</v>
          </cell>
          <cell r="G347">
            <v>4650</v>
          </cell>
          <cell r="K347">
            <v>5286.75</v>
          </cell>
        </row>
        <row r="348">
          <cell r="C348" t="str">
            <v>ст.10</v>
          </cell>
          <cell r="D348" t="str">
            <v>4,7х1380</v>
          </cell>
          <cell r="F348">
            <v>1500</v>
          </cell>
          <cell r="G348">
            <v>4650</v>
          </cell>
          <cell r="K348">
            <v>5286.75</v>
          </cell>
        </row>
        <row r="349">
          <cell r="C349" t="str">
            <v>ст.10</v>
          </cell>
          <cell r="D349" t="str">
            <v>5,7х1375</v>
          </cell>
          <cell r="F349">
            <v>1100</v>
          </cell>
          <cell r="G349">
            <v>4650</v>
          </cell>
          <cell r="K349">
            <v>5226.8999999999996</v>
          </cell>
        </row>
        <row r="350">
          <cell r="C350" t="str">
            <v>ст.20</v>
          </cell>
          <cell r="D350" t="str">
            <v>5,7х1375</v>
          </cell>
          <cell r="F350">
            <v>1200</v>
          </cell>
          <cell r="G350">
            <v>4650</v>
          </cell>
          <cell r="K350">
            <v>5226.8999999999996</v>
          </cell>
        </row>
        <row r="351">
          <cell r="C351" t="str">
            <v>ст.10</v>
          </cell>
          <cell r="D351" t="str">
            <v>6,7х1370</v>
          </cell>
          <cell r="F351">
            <v>300</v>
          </cell>
          <cell r="G351">
            <v>4650</v>
          </cell>
          <cell r="K351">
            <v>5226.8999999999996</v>
          </cell>
        </row>
        <row r="352">
          <cell r="C352" t="str">
            <v>ст.20</v>
          </cell>
          <cell r="D352" t="str">
            <v>6,7х1370</v>
          </cell>
          <cell r="F352">
            <v>300</v>
          </cell>
          <cell r="G352">
            <v>4650</v>
          </cell>
          <cell r="K352">
            <v>5226.8999999999996</v>
          </cell>
        </row>
        <row r="353">
          <cell r="C353" t="str">
            <v>ст.10</v>
          </cell>
          <cell r="D353" t="str">
            <v>5,7х1375</v>
          </cell>
          <cell r="F353">
            <v>300</v>
          </cell>
          <cell r="G353">
            <v>4650</v>
          </cell>
          <cell r="K353">
            <v>4987.5</v>
          </cell>
        </row>
        <row r="354">
          <cell r="C354" t="str">
            <v>ст.20</v>
          </cell>
          <cell r="D354" t="str">
            <v>7,6х670</v>
          </cell>
          <cell r="F354">
            <v>600</v>
          </cell>
          <cell r="G354">
            <v>4650</v>
          </cell>
          <cell r="K354">
            <v>5187</v>
          </cell>
        </row>
        <row r="355">
          <cell r="C355" t="str">
            <v>ст. 3сп\пс</v>
          </cell>
          <cell r="D355" t="str">
            <v>7,6х670</v>
          </cell>
          <cell r="F355">
            <v>900</v>
          </cell>
          <cell r="G355">
            <v>4650</v>
          </cell>
          <cell r="K355">
            <v>5187</v>
          </cell>
        </row>
        <row r="356">
          <cell r="C356" t="str">
            <v>ст.10</v>
          </cell>
        </row>
        <row r="357">
          <cell r="C357" t="str">
            <v>ст.20</v>
          </cell>
          <cell r="D357" t="str">
            <v>8х1250</v>
          </cell>
          <cell r="F357">
            <v>1240</v>
          </cell>
          <cell r="G357">
            <v>5650</v>
          </cell>
        </row>
        <row r="358">
          <cell r="C358" t="str">
            <v>17Г1СА</v>
          </cell>
          <cell r="D358" t="str">
            <v>8х1250</v>
          </cell>
          <cell r="F358">
            <v>310</v>
          </cell>
          <cell r="G358">
            <v>5650</v>
          </cell>
        </row>
        <row r="359">
          <cell r="C359" t="str">
            <v>17Г1СА-У</v>
          </cell>
          <cell r="D359" t="str">
            <v>12х1660</v>
          </cell>
          <cell r="F359">
            <v>1240</v>
          </cell>
          <cell r="G359">
            <v>8770</v>
          </cell>
        </row>
        <row r="360">
          <cell r="C360" t="str">
            <v>17Г1СА</v>
          </cell>
          <cell r="D360" t="str">
            <v>14х1660</v>
          </cell>
          <cell r="F360">
            <v>2356</v>
          </cell>
          <cell r="G360">
            <v>6300</v>
          </cell>
        </row>
        <row r="361">
          <cell r="C361" t="str">
            <v>06ГФБАА</v>
          </cell>
          <cell r="D361" t="str">
            <v>14,3х1660</v>
          </cell>
          <cell r="F361">
            <v>1500</v>
          </cell>
          <cell r="G361">
            <v>5650</v>
          </cell>
        </row>
        <row r="362">
          <cell r="C362" t="str">
            <v>10Г2ФБ</v>
          </cell>
        </row>
        <row r="363">
          <cell r="C363" t="str">
            <v>ОКТЯБРЬ</v>
          </cell>
        </row>
        <row r="364">
          <cell r="C364" t="str">
            <v>17Г1СА-У</v>
          </cell>
          <cell r="D364" t="str">
            <v>8х1250</v>
          </cell>
          <cell r="F364">
            <v>1196</v>
          </cell>
          <cell r="G364">
            <v>5650</v>
          </cell>
        </row>
        <row r="365">
          <cell r="C365" t="str">
            <v>17Г1СА-У</v>
          </cell>
          <cell r="D365" t="str">
            <v>9х1250</v>
          </cell>
          <cell r="F365">
            <v>323</v>
          </cell>
          <cell r="G365">
            <v>5650</v>
          </cell>
        </row>
        <row r="366">
          <cell r="C366" t="str">
            <v>06ГФБАА</v>
          </cell>
          <cell r="D366" t="str">
            <v>9х1250</v>
          </cell>
          <cell r="F366">
            <v>978</v>
          </cell>
          <cell r="G366">
            <v>8770</v>
          </cell>
        </row>
        <row r="367">
          <cell r="C367" t="str">
            <v>10Г2ФБ</v>
          </cell>
          <cell r="D367" t="str">
            <v>14х1660</v>
          </cell>
          <cell r="F367">
            <v>1230</v>
          </cell>
          <cell r="G367">
            <v>6300</v>
          </cell>
        </row>
        <row r="368">
          <cell r="C368" t="str">
            <v>17Г1С-У</v>
          </cell>
          <cell r="D368" t="str">
            <v>12х1660</v>
          </cell>
          <cell r="F368">
            <v>7245</v>
          </cell>
          <cell r="G368">
            <v>5650</v>
          </cell>
        </row>
        <row r="369">
          <cell r="C369" t="str">
            <v>17Г1С-У</v>
          </cell>
          <cell r="D369" t="str">
            <v>12х1630</v>
          </cell>
          <cell r="F369">
            <v>300</v>
          </cell>
          <cell r="G369">
            <v>5650</v>
          </cell>
        </row>
        <row r="370">
          <cell r="C370" t="str">
            <v>17Г1СА</v>
          </cell>
          <cell r="D370" t="str">
            <v>12х1050</v>
          </cell>
          <cell r="F370">
            <v>124</v>
          </cell>
          <cell r="G370">
            <v>5650</v>
          </cell>
        </row>
        <row r="371">
          <cell r="C371" t="str">
            <v>17Г1С-У</v>
          </cell>
          <cell r="D371" t="str">
            <v>15х1660</v>
          </cell>
          <cell r="F371">
            <v>558</v>
          </cell>
          <cell r="G371">
            <v>5650</v>
          </cell>
        </row>
        <row r="372">
          <cell r="C372">
            <v>20</v>
          </cell>
          <cell r="D372" t="str">
            <v>8х1050</v>
          </cell>
          <cell r="F372">
            <v>1300</v>
          </cell>
          <cell r="G372">
            <v>5300</v>
          </cell>
        </row>
        <row r="373">
          <cell r="C373" t="str">
            <v>17Г1С</v>
          </cell>
          <cell r="D373" t="str">
            <v>12х1250</v>
          </cell>
          <cell r="F373">
            <v>434</v>
          </cell>
          <cell r="G373">
            <v>5650</v>
          </cell>
        </row>
        <row r="374">
          <cell r="C374" t="str">
            <v>К270 В4-III 10 сп</v>
          </cell>
          <cell r="D374" t="str">
            <v>0,97х660</v>
          </cell>
          <cell r="F374">
            <v>240</v>
          </cell>
          <cell r="G374">
            <v>5937</v>
          </cell>
          <cell r="K374">
            <v>6233.85</v>
          </cell>
        </row>
        <row r="375">
          <cell r="C375" t="str">
            <v>К270 В4-III 10 сп</v>
          </cell>
          <cell r="D375" t="str">
            <v>1,16х730</v>
          </cell>
          <cell r="F375">
            <v>180</v>
          </cell>
          <cell r="G375">
            <v>5937</v>
          </cell>
          <cell r="K375">
            <v>6233.85</v>
          </cell>
        </row>
        <row r="376">
          <cell r="C376" t="str">
            <v>К270 В4-III 10 сп</v>
          </cell>
          <cell r="D376" t="str">
            <v>1,45х1255</v>
          </cell>
          <cell r="F376">
            <v>360</v>
          </cell>
          <cell r="G376">
            <v>5937</v>
          </cell>
          <cell r="K376">
            <v>6233.85</v>
          </cell>
        </row>
        <row r="377">
          <cell r="C377" t="str">
            <v>К270 В4-III 10 сп</v>
          </cell>
          <cell r="D377" t="str">
            <v>1,45х1225</v>
          </cell>
          <cell r="F377">
            <v>480</v>
          </cell>
          <cell r="G377">
            <v>5937</v>
          </cell>
          <cell r="K377">
            <v>6233.85</v>
          </cell>
        </row>
        <row r="378">
          <cell r="C378" t="str">
            <v>К270 В4-III 10 сп</v>
          </cell>
          <cell r="D378" t="str">
            <v>1,45х650</v>
          </cell>
          <cell r="F378">
            <v>300</v>
          </cell>
          <cell r="G378">
            <v>5937</v>
          </cell>
          <cell r="K378">
            <v>6233.85</v>
          </cell>
        </row>
        <row r="379">
          <cell r="C379" t="str">
            <v>К270 В4-III 10 сп</v>
          </cell>
          <cell r="D379" t="str">
            <v>1,95х1200</v>
          </cell>
          <cell r="F379">
            <v>300</v>
          </cell>
          <cell r="G379">
            <v>5738</v>
          </cell>
          <cell r="K379">
            <v>6024.9</v>
          </cell>
        </row>
        <row r="380">
          <cell r="C380" t="str">
            <v>К270 В4-III 10 сп</v>
          </cell>
          <cell r="D380" t="str">
            <v>1,95х1215</v>
          </cell>
          <cell r="F380">
            <v>120</v>
          </cell>
          <cell r="G380">
            <v>5738</v>
          </cell>
          <cell r="K380">
            <v>6024.9</v>
          </cell>
        </row>
        <row r="381">
          <cell r="C381" t="str">
            <v>К270 В4-III 10 сп</v>
          </cell>
          <cell r="D381" t="str">
            <v>1,95х650</v>
          </cell>
          <cell r="F381">
            <v>180</v>
          </cell>
          <cell r="G381">
            <v>5738</v>
          </cell>
          <cell r="K381">
            <v>6024.9</v>
          </cell>
        </row>
        <row r="382">
          <cell r="C382" t="str">
            <v>К270 В4-III 10 сп</v>
          </cell>
          <cell r="D382" t="str">
            <v>2,5х1265</v>
          </cell>
          <cell r="F382">
            <v>360</v>
          </cell>
          <cell r="G382">
            <v>5738</v>
          </cell>
          <cell r="K382">
            <v>6024.9</v>
          </cell>
        </row>
        <row r="383">
          <cell r="C383" t="str">
            <v>К270 В4-III 08 кп</v>
          </cell>
          <cell r="D383" t="str">
            <v>1,5х1200</v>
          </cell>
          <cell r="F383">
            <v>180</v>
          </cell>
          <cell r="G383">
            <v>5937</v>
          </cell>
          <cell r="K383">
            <v>6233.85</v>
          </cell>
        </row>
        <row r="384">
          <cell r="C384" t="str">
            <v>К270 В4-III 08 кп</v>
          </cell>
          <cell r="D384" t="str">
            <v>1,5х1225</v>
          </cell>
          <cell r="F384">
            <v>540</v>
          </cell>
          <cell r="G384">
            <v>5937</v>
          </cell>
          <cell r="K384">
            <v>6233.85</v>
          </cell>
        </row>
        <row r="385">
          <cell r="C385" t="str">
            <v>К270 В4-III 08 кп</v>
          </cell>
          <cell r="D385" t="str">
            <v>2,0х1210</v>
          </cell>
          <cell r="F385">
            <v>120</v>
          </cell>
          <cell r="G385">
            <v>5738</v>
          </cell>
          <cell r="K385">
            <v>6024.9</v>
          </cell>
        </row>
        <row r="386">
          <cell r="C386" t="str">
            <v>В4-IV 08Ю ВГ</v>
          </cell>
          <cell r="D386" t="str">
            <v>1,0х660</v>
          </cell>
          <cell r="F386">
            <v>120</v>
          </cell>
          <cell r="G386">
            <v>5975</v>
          </cell>
          <cell r="K386">
            <v>6273.75</v>
          </cell>
        </row>
        <row r="387">
          <cell r="C387" t="str">
            <v>К270 В4-IV 3 сп/пс</v>
          </cell>
          <cell r="D387" t="str">
            <v>2,85х1030</v>
          </cell>
          <cell r="F387">
            <v>240</v>
          </cell>
          <cell r="G387">
            <v>4650</v>
          </cell>
          <cell r="K387">
            <v>5047.3500000000004</v>
          </cell>
        </row>
        <row r="388">
          <cell r="C388" t="str">
            <v>К270 В4-IV 3 сп/пс</v>
          </cell>
          <cell r="D388" t="str">
            <v>2,85х1130</v>
          </cell>
          <cell r="F388">
            <v>780</v>
          </cell>
          <cell r="G388">
            <v>4650</v>
          </cell>
          <cell r="K388">
            <v>5047.3500000000004</v>
          </cell>
        </row>
        <row r="389">
          <cell r="C389" t="str">
            <v>К270 В4-IV 3 сп/пс</v>
          </cell>
          <cell r="D389" t="str">
            <v>2,85х1200</v>
          </cell>
          <cell r="F389">
            <v>720</v>
          </cell>
          <cell r="G389">
            <v>4650</v>
          </cell>
          <cell r="K389">
            <v>5047.3500000000004</v>
          </cell>
        </row>
        <row r="390">
          <cell r="C390" t="str">
            <v>К270 В4-IV 3 сп/пс</v>
          </cell>
          <cell r="D390" t="str">
            <v>3,3х1025</v>
          </cell>
          <cell r="F390">
            <v>240</v>
          </cell>
          <cell r="G390">
            <v>4650</v>
          </cell>
          <cell r="K390">
            <v>5047.3500000000004</v>
          </cell>
        </row>
        <row r="391">
          <cell r="C391" t="str">
            <v>К270 В4-IV 3 сп/пс</v>
          </cell>
          <cell r="D391" t="str">
            <v>3,3х1120</v>
          </cell>
          <cell r="F391">
            <v>300</v>
          </cell>
          <cell r="G391">
            <v>4650</v>
          </cell>
          <cell r="K391">
            <v>5047.3500000000004</v>
          </cell>
        </row>
        <row r="392">
          <cell r="C392" t="str">
            <v>К270 В4-IV 3 сп/пс</v>
          </cell>
          <cell r="D392" t="str">
            <v>3,3х1185</v>
          </cell>
          <cell r="F392">
            <v>240</v>
          </cell>
          <cell r="G392">
            <v>4650</v>
          </cell>
          <cell r="K392">
            <v>5047.3500000000004</v>
          </cell>
        </row>
        <row r="393">
          <cell r="C393" t="str">
            <v>К270 В4-IV 10 сп</v>
          </cell>
          <cell r="D393" t="str">
            <v>3,75х1025</v>
          </cell>
          <cell r="F393">
            <v>172</v>
          </cell>
          <cell r="G393">
            <v>4650</v>
          </cell>
          <cell r="K393">
            <v>5316.15</v>
          </cell>
        </row>
        <row r="394">
          <cell r="C394" t="str">
            <v>К270 В4-IV 10 сп</v>
          </cell>
          <cell r="D394" t="str">
            <v>3,75х1120</v>
          </cell>
          <cell r="F394">
            <v>240</v>
          </cell>
          <cell r="G394">
            <v>4650</v>
          </cell>
          <cell r="K394">
            <v>5316.15</v>
          </cell>
        </row>
        <row r="395">
          <cell r="C395" t="str">
            <v>К270 В4-IV 10 сп</v>
          </cell>
          <cell r="D395" t="str">
            <v>3,75х1185</v>
          </cell>
          <cell r="F395">
            <v>180</v>
          </cell>
          <cell r="G395">
            <v>4650</v>
          </cell>
          <cell r="K395">
            <v>5316.15</v>
          </cell>
        </row>
        <row r="396">
          <cell r="C396" t="str">
            <v>К270 В4-IV 10 сп</v>
          </cell>
          <cell r="D396" t="str">
            <v>3,3х1025</v>
          </cell>
          <cell r="F396">
            <v>466</v>
          </cell>
          <cell r="G396">
            <v>4650</v>
          </cell>
          <cell r="K396">
            <v>5316.15</v>
          </cell>
        </row>
        <row r="397">
          <cell r="C397" t="str">
            <v>К270 В4-IV 10 сп</v>
          </cell>
          <cell r="D397" t="str">
            <v>3,3х1185</v>
          </cell>
          <cell r="F397">
            <v>230</v>
          </cell>
          <cell r="G397">
            <v>4650</v>
          </cell>
          <cell r="K397">
            <v>5316.15</v>
          </cell>
        </row>
        <row r="398">
          <cell r="C398" t="str">
            <v>К270 В4-IV 10 сп</v>
          </cell>
          <cell r="D398" t="str">
            <v>3,3х1120</v>
          </cell>
          <cell r="F398">
            <v>230</v>
          </cell>
          <cell r="G398">
            <v>4650</v>
          </cell>
          <cell r="K398">
            <v>5316.15</v>
          </cell>
        </row>
        <row r="399">
          <cell r="C399" t="str">
            <v>К270 В4-IV 10 сп</v>
          </cell>
          <cell r="D399" t="str">
            <v>2,85х1030</v>
          </cell>
          <cell r="F399">
            <v>240</v>
          </cell>
          <cell r="G399">
            <v>4650</v>
          </cell>
          <cell r="K399">
            <v>5316.15</v>
          </cell>
        </row>
        <row r="400">
          <cell r="C400" t="str">
            <v>К270 В4-IV 10 сп</v>
          </cell>
          <cell r="D400" t="str">
            <v>2,85х1130</v>
          </cell>
          <cell r="F400">
            <v>120</v>
          </cell>
          <cell r="G400">
            <v>4650</v>
          </cell>
          <cell r="K400">
            <v>5316.15</v>
          </cell>
        </row>
        <row r="401">
          <cell r="C401" t="str">
            <v>К270 В4-IV 10 сп</v>
          </cell>
          <cell r="D401" t="str">
            <v>2,85х1200</v>
          </cell>
          <cell r="F401">
            <v>120</v>
          </cell>
          <cell r="G401">
            <v>4650</v>
          </cell>
          <cell r="K401">
            <v>5316.15</v>
          </cell>
        </row>
        <row r="402">
          <cell r="C402" t="str">
            <v>ст. 3сп\пс</v>
          </cell>
          <cell r="D402" t="str">
            <v>4,25х1505</v>
          </cell>
          <cell r="F402">
            <v>300</v>
          </cell>
          <cell r="G402">
            <v>4650</v>
          </cell>
          <cell r="K402">
            <v>4987.5</v>
          </cell>
        </row>
        <row r="403">
          <cell r="C403" t="str">
            <v>ст. 3сп\пс</v>
          </cell>
          <cell r="D403" t="str">
            <v>4,7х1380</v>
          </cell>
          <cell r="F403">
            <v>600</v>
          </cell>
          <cell r="G403">
            <v>4650</v>
          </cell>
          <cell r="K403">
            <v>4987.5</v>
          </cell>
        </row>
        <row r="404">
          <cell r="C404" t="str">
            <v>ст. 3сп\пс</v>
          </cell>
          <cell r="D404" t="str">
            <v>4,7х1490</v>
          </cell>
          <cell r="F404">
            <v>600</v>
          </cell>
          <cell r="G404">
            <v>4650</v>
          </cell>
          <cell r="K404">
            <v>4987.5</v>
          </cell>
        </row>
        <row r="405">
          <cell r="C405" t="str">
            <v>ст. 3сп\пс</v>
          </cell>
          <cell r="D405" t="str">
            <v>5,7х1375</v>
          </cell>
          <cell r="F405">
            <v>300</v>
          </cell>
          <cell r="G405">
            <v>4650</v>
          </cell>
          <cell r="K405">
            <v>4987.5</v>
          </cell>
        </row>
        <row r="406">
          <cell r="C406" t="str">
            <v>ст.10</v>
          </cell>
          <cell r="D406" t="str">
            <v>4,25х1385</v>
          </cell>
          <cell r="F406">
            <v>300</v>
          </cell>
          <cell r="G406">
            <v>4650</v>
          </cell>
          <cell r="K406">
            <v>5286.75</v>
          </cell>
        </row>
        <row r="407">
          <cell r="C407" t="str">
            <v>ст.20</v>
          </cell>
          <cell r="D407" t="str">
            <v>4,25х1385</v>
          </cell>
          <cell r="F407">
            <v>300</v>
          </cell>
          <cell r="G407">
            <v>4650</v>
          </cell>
          <cell r="K407">
            <v>5286.75</v>
          </cell>
        </row>
        <row r="408">
          <cell r="C408" t="str">
            <v>ст.10</v>
          </cell>
          <cell r="D408" t="str">
            <v>4,25х1420</v>
          </cell>
          <cell r="F408">
            <v>2398</v>
          </cell>
          <cell r="G408">
            <v>4650</v>
          </cell>
          <cell r="K408">
            <v>5286.75</v>
          </cell>
        </row>
        <row r="409">
          <cell r="C409" t="str">
            <v>ст.10</v>
          </cell>
          <cell r="D409" t="str">
            <v>4,25х1505</v>
          </cell>
          <cell r="F409">
            <v>600</v>
          </cell>
          <cell r="G409">
            <v>4650</v>
          </cell>
          <cell r="K409">
            <v>5286.75</v>
          </cell>
        </row>
        <row r="410">
          <cell r="C410" t="str">
            <v>ст.20</v>
          </cell>
          <cell r="D410" t="str">
            <v>4,25х1505</v>
          </cell>
          <cell r="F410">
            <v>600</v>
          </cell>
          <cell r="G410">
            <v>4650</v>
          </cell>
          <cell r="K410">
            <v>5286.75</v>
          </cell>
        </row>
        <row r="411">
          <cell r="C411" t="str">
            <v>ст.10</v>
          </cell>
          <cell r="D411" t="str">
            <v>4,7х1490</v>
          </cell>
          <cell r="F411">
            <v>1830</v>
          </cell>
          <cell r="G411">
            <v>4650</v>
          </cell>
          <cell r="K411">
            <v>5286.75</v>
          </cell>
        </row>
        <row r="412">
          <cell r="C412" t="str">
            <v>ст.20</v>
          </cell>
          <cell r="D412" t="str">
            <v>4,7х1490</v>
          </cell>
          <cell r="F412">
            <v>600</v>
          </cell>
          <cell r="G412">
            <v>4650</v>
          </cell>
          <cell r="K412">
            <v>5286.75</v>
          </cell>
        </row>
        <row r="413">
          <cell r="C413" t="str">
            <v>ст.10</v>
          </cell>
          <cell r="D413" t="str">
            <v>4,7х1380</v>
          </cell>
          <cell r="F413">
            <v>300</v>
          </cell>
          <cell r="G413">
            <v>4650</v>
          </cell>
          <cell r="K413">
            <v>5286.75</v>
          </cell>
        </row>
        <row r="414">
          <cell r="C414" t="str">
            <v>ст.10</v>
          </cell>
          <cell r="D414" t="str">
            <v>4,7х1420</v>
          </cell>
          <cell r="F414">
            <v>120</v>
          </cell>
          <cell r="G414">
            <v>4650</v>
          </cell>
          <cell r="K414">
            <v>5286.75</v>
          </cell>
        </row>
        <row r="415">
          <cell r="C415" t="str">
            <v>ст.10</v>
          </cell>
          <cell r="D415" t="str">
            <v>5,7х1375</v>
          </cell>
          <cell r="F415">
            <v>1500</v>
          </cell>
          <cell r="G415">
            <v>4650</v>
          </cell>
          <cell r="K415">
            <v>5226.8999999999996</v>
          </cell>
        </row>
        <row r="416">
          <cell r="C416" t="str">
            <v>ст.20</v>
          </cell>
          <cell r="D416" t="str">
            <v>5,7х1375</v>
          </cell>
          <cell r="F416">
            <v>1200</v>
          </cell>
          <cell r="G416">
            <v>4650</v>
          </cell>
          <cell r="K416">
            <v>5226.8999999999996</v>
          </cell>
        </row>
        <row r="417">
          <cell r="C417" t="str">
            <v>ст.10</v>
          </cell>
          <cell r="D417" t="str">
            <v>5,7х1485</v>
          </cell>
          <cell r="F417">
            <v>300</v>
          </cell>
          <cell r="G417">
            <v>4650</v>
          </cell>
          <cell r="K417">
            <v>5226.8999999999996</v>
          </cell>
        </row>
        <row r="418">
          <cell r="C418" t="str">
            <v>ст.10</v>
          </cell>
          <cell r="D418" t="str">
            <v>6,7х1370</v>
          </cell>
          <cell r="F418">
            <v>300</v>
          </cell>
          <cell r="G418">
            <v>4650</v>
          </cell>
          <cell r="K418">
            <v>5226.8999999999996</v>
          </cell>
        </row>
        <row r="419">
          <cell r="C419" t="str">
            <v>ст.20</v>
          </cell>
          <cell r="D419" t="str">
            <v>6,7х1370</v>
          </cell>
          <cell r="F419">
            <v>300</v>
          </cell>
          <cell r="G419">
            <v>4650</v>
          </cell>
          <cell r="K419">
            <v>5226.8999999999996</v>
          </cell>
        </row>
        <row r="420">
          <cell r="C420" t="str">
            <v>ст.10</v>
          </cell>
          <cell r="D420" t="str">
            <v>6,7х1485</v>
          </cell>
          <cell r="F420">
            <v>300</v>
          </cell>
          <cell r="G420">
            <v>4650</v>
          </cell>
          <cell r="K420">
            <v>5226.8999999999996</v>
          </cell>
        </row>
        <row r="421">
          <cell r="C421" t="str">
            <v>ст.20</v>
          </cell>
          <cell r="D421" t="str">
            <v>6,7х1485</v>
          </cell>
          <cell r="F421">
            <v>300</v>
          </cell>
          <cell r="G421">
            <v>4650</v>
          </cell>
          <cell r="K421">
            <v>5226.8999999999996</v>
          </cell>
        </row>
        <row r="422">
          <cell r="C422" t="str">
            <v>ст.10</v>
          </cell>
          <cell r="D422" t="str">
            <v>7,6х670</v>
          </cell>
          <cell r="F422">
            <v>300</v>
          </cell>
          <cell r="G422">
            <v>4650</v>
          </cell>
          <cell r="K422">
            <v>5187</v>
          </cell>
        </row>
        <row r="423">
          <cell r="C423" t="str">
            <v>ст.20</v>
          </cell>
          <cell r="D423" t="str">
            <v>7,6х670</v>
          </cell>
          <cell r="F423">
            <v>600</v>
          </cell>
          <cell r="G423">
            <v>4650</v>
          </cell>
          <cell r="K423">
            <v>5187</v>
          </cell>
        </row>
        <row r="424">
          <cell r="C424" t="str">
            <v>К270 В4-IV 3 сп</v>
          </cell>
        </row>
        <row r="425">
          <cell r="C425">
            <v>37196</v>
          </cell>
        </row>
        <row r="426">
          <cell r="C426" t="str">
            <v>К270 В4-III 10 сп</v>
          </cell>
          <cell r="D426" t="str">
            <v>0,97х660</v>
          </cell>
          <cell r="F426">
            <v>120</v>
          </cell>
          <cell r="G426">
            <v>5937</v>
          </cell>
          <cell r="K426">
            <v>6233.85</v>
          </cell>
        </row>
        <row r="427">
          <cell r="C427" t="str">
            <v>К270 В4-III 10 сп</v>
          </cell>
          <cell r="D427" t="str">
            <v>1,16х730</v>
          </cell>
          <cell r="F427">
            <v>240</v>
          </cell>
          <cell r="G427">
            <v>5937</v>
          </cell>
          <cell r="K427">
            <v>6233.85</v>
          </cell>
        </row>
        <row r="428">
          <cell r="C428" t="str">
            <v>К270 В4-III 10 сп</v>
          </cell>
          <cell r="D428" t="str">
            <v>1,45х1255</v>
          </cell>
          <cell r="F428">
            <v>600</v>
          </cell>
          <cell r="G428">
            <v>5937</v>
          </cell>
          <cell r="K428">
            <v>6233.85</v>
          </cell>
        </row>
        <row r="429">
          <cell r="C429" t="str">
            <v>К270 В4-III 10 сп</v>
          </cell>
          <cell r="D429" t="str">
            <v>1,45х1225</v>
          </cell>
          <cell r="F429">
            <v>360</v>
          </cell>
          <cell r="G429">
            <v>5937</v>
          </cell>
          <cell r="K429">
            <v>6233.85</v>
          </cell>
        </row>
        <row r="430">
          <cell r="C430" t="str">
            <v>К270 В4-III 10 сп</v>
          </cell>
          <cell r="D430" t="str">
            <v>1,45х650</v>
          </cell>
          <cell r="F430">
            <v>360</v>
          </cell>
          <cell r="G430">
            <v>5937</v>
          </cell>
          <cell r="K430">
            <v>6233.85</v>
          </cell>
        </row>
        <row r="431">
          <cell r="C431" t="str">
            <v>К270 В4-III 10 сп</v>
          </cell>
          <cell r="D431" t="str">
            <v>1,95х1200</v>
          </cell>
          <cell r="F431">
            <v>360</v>
          </cell>
          <cell r="G431">
            <v>5738</v>
          </cell>
          <cell r="K431">
            <v>6024.9</v>
          </cell>
        </row>
        <row r="432">
          <cell r="C432" t="str">
            <v>К270 В4-III 10 сп</v>
          </cell>
          <cell r="D432" t="str">
            <v>1,95х1215</v>
          </cell>
          <cell r="F432">
            <v>120</v>
          </cell>
          <cell r="G432">
            <v>5738</v>
          </cell>
          <cell r="K432">
            <v>6024.9</v>
          </cell>
        </row>
        <row r="433">
          <cell r="C433" t="str">
            <v>К270 В4-III 10 сп</v>
          </cell>
          <cell r="D433" t="str">
            <v>1,95х650</v>
          </cell>
          <cell r="F433">
            <v>120</v>
          </cell>
          <cell r="G433">
            <v>5738</v>
          </cell>
          <cell r="K433">
            <v>6024.9</v>
          </cell>
        </row>
        <row r="434">
          <cell r="C434" t="str">
            <v>К270 В4-III 10 сп</v>
          </cell>
          <cell r="D434" t="str">
            <v>2,5х1265</v>
          </cell>
          <cell r="F434">
            <v>300</v>
          </cell>
          <cell r="G434">
            <v>5738</v>
          </cell>
          <cell r="K434">
            <v>6024.9</v>
          </cell>
        </row>
        <row r="435">
          <cell r="C435" t="str">
            <v>К270 В4-III 08 кп</v>
          </cell>
          <cell r="D435" t="str">
            <v>1,5х1200</v>
          </cell>
          <cell r="F435">
            <v>180</v>
          </cell>
          <cell r="G435">
            <v>5937</v>
          </cell>
          <cell r="K435">
            <v>6233.85</v>
          </cell>
        </row>
        <row r="436">
          <cell r="C436" t="str">
            <v>К270 В4-III 08 кп</v>
          </cell>
          <cell r="D436" t="str">
            <v>1,5х1225</v>
          </cell>
          <cell r="F436">
            <v>420</v>
          </cell>
          <cell r="G436">
            <v>5937</v>
          </cell>
          <cell r="K436">
            <v>6233.85</v>
          </cell>
        </row>
        <row r="437">
          <cell r="C437" t="str">
            <v>К270 В4-III 08 кп</v>
          </cell>
          <cell r="D437" t="str">
            <v>2,0х1210</v>
          </cell>
          <cell r="F437">
            <v>180</v>
          </cell>
          <cell r="G437">
            <v>5738</v>
          </cell>
          <cell r="K437">
            <v>6024.9</v>
          </cell>
        </row>
        <row r="438">
          <cell r="C438" t="str">
            <v>К270 В4-IV 3 сп/пс</v>
          </cell>
          <cell r="D438" t="str">
            <v>2,85х1030</v>
          </cell>
          <cell r="F438">
            <v>600</v>
          </cell>
          <cell r="G438">
            <v>4650</v>
          </cell>
          <cell r="K438">
            <v>5047.3500000000004</v>
          </cell>
        </row>
        <row r="439">
          <cell r="C439" t="str">
            <v>К270 В4-IV 3 сп/пс</v>
          </cell>
          <cell r="D439" t="str">
            <v>2,85х1130</v>
          </cell>
          <cell r="F439">
            <v>180</v>
          </cell>
          <cell r="G439">
            <v>4650</v>
          </cell>
          <cell r="K439">
            <v>5047.3500000000004</v>
          </cell>
        </row>
        <row r="440">
          <cell r="C440" t="str">
            <v>К270 В4-IV 3 сп/пс</v>
          </cell>
          <cell r="D440" t="str">
            <v>2,85х1200</v>
          </cell>
          <cell r="F440">
            <v>600</v>
          </cell>
          <cell r="G440">
            <v>4650</v>
          </cell>
          <cell r="K440">
            <v>5047.3500000000004</v>
          </cell>
        </row>
        <row r="441">
          <cell r="C441" t="str">
            <v>К270 В4-IV 3 сп/пс</v>
          </cell>
          <cell r="D441" t="str">
            <v>3,3х1025</v>
          </cell>
          <cell r="F441">
            <v>300</v>
          </cell>
          <cell r="G441">
            <v>4650</v>
          </cell>
          <cell r="K441">
            <v>5047.3500000000004</v>
          </cell>
        </row>
        <row r="442">
          <cell r="C442" t="str">
            <v>К270 В4-IV 3 сп/пс</v>
          </cell>
          <cell r="D442" t="str">
            <v>3,3х1120</v>
          </cell>
          <cell r="F442">
            <v>300</v>
          </cell>
          <cell r="G442">
            <v>4650</v>
          </cell>
          <cell r="K442">
            <v>5047.3500000000004</v>
          </cell>
        </row>
        <row r="443">
          <cell r="C443" t="str">
            <v>К270 В4-IV 10 сп</v>
          </cell>
          <cell r="D443" t="str">
            <v>3,75х1025</v>
          </cell>
          <cell r="F443">
            <v>120</v>
          </cell>
          <cell r="G443">
            <v>4650</v>
          </cell>
          <cell r="K443">
            <v>5316.15</v>
          </cell>
        </row>
        <row r="444">
          <cell r="C444" t="str">
            <v>К270 В4-IV 10 сп</v>
          </cell>
          <cell r="D444" t="str">
            <v>3,75х1120</v>
          </cell>
          <cell r="F444">
            <v>180</v>
          </cell>
          <cell r="G444">
            <v>4650</v>
          </cell>
          <cell r="K444">
            <v>5316.15</v>
          </cell>
        </row>
        <row r="445">
          <cell r="C445" t="str">
            <v>К270 В4-IV 10 сп</v>
          </cell>
          <cell r="D445" t="str">
            <v>3,75х1185</v>
          </cell>
          <cell r="F445">
            <v>180</v>
          </cell>
          <cell r="G445">
            <v>4650</v>
          </cell>
          <cell r="K445">
            <v>5316.15</v>
          </cell>
        </row>
        <row r="446">
          <cell r="C446" t="str">
            <v>К270 В4-IV 10 сп</v>
          </cell>
          <cell r="D446" t="str">
            <v>3,3х1025</v>
          </cell>
          <cell r="F446">
            <v>240</v>
          </cell>
          <cell r="G446">
            <v>4650</v>
          </cell>
          <cell r="K446">
            <v>5316.15</v>
          </cell>
        </row>
        <row r="447">
          <cell r="C447" t="str">
            <v>К270 В4-IV 10 сп</v>
          </cell>
          <cell r="D447" t="str">
            <v>3,3х1185</v>
          </cell>
          <cell r="F447">
            <v>240</v>
          </cell>
          <cell r="G447">
            <v>4650</v>
          </cell>
          <cell r="K447">
            <v>5316.15</v>
          </cell>
        </row>
        <row r="448">
          <cell r="C448" t="str">
            <v>К270 В4-IV 10 сп</v>
          </cell>
          <cell r="D448" t="str">
            <v>3,3х1120</v>
          </cell>
          <cell r="F448">
            <v>180</v>
          </cell>
          <cell r="G448">
            <v>4650</v>
          </cell>
          <cell r="K448">
            <v>5316.15</v>
          </cell>
        </row>
        <row r="449">
          <cell r="C449" t="str">
            <v>К270 В4-IV 10 сп</v>
          </cell>
          <cell r="D449" t="str">
            <v>2,85х1030</v>
          </cell>
          <cell r="F449">
            <v>240</v>
          </cell>
          <cell r="G449">
            <v>4650</v>
          </cell>
          <cell r="K449">
            <v>5316.15</v>
          </cell>
        </row>
        <row r="450">
          <cell r="C450" t="str">
            <v>К270 В4-IV 10 сп</v>
          </cell>
          <cell r="D450" t="str">
            <v>2,85х1130</v>
          </cell>
          <cell r="F450">
            <v>120</v>
          </cell>
          <cell r="G450">
            <v>4650</v>
          </cell>
          <cell r="K450">
            <v>5316.15</v>
          </cell>
        </row>
        <row r="451">
          <cell r="C451" t="str">
            <v>К270 В4-IV 10 сп</v>
          </cell>
          <cell r="D451" t="str">
            <v>2,85х1430</v>
          </cell>
          <cell r="F451">
            <v>120</v>
          </cell>
          <cell r="G451">
            <v>4650</v>
          </cell>
          <cell r="K451">
            <v>5316.15</v>
          </cell>
        </row>
        <row r="452">
          <cell r="C452" t="str">
            <v>К270 В4-IV 10 сп</v>
          </cell>
          <cell r="D452" t="str">
            <v>2,85х1200</v>
          </cell>
          <cell r="F452">
            <v>180</v>
          </cell>
          <cell r="G452">
            <v>4650</v>
          </cell>
          <cell r="K452">
            <v>5316.15</v>
          </cell>
        </row>
        <row r="453">
          <cell r="C453" t="str">
            <v>ст.10</v>
          </cell>
          <cell r="D453" t="str">
            <v>4,25х1420</v>
          </cell>
          <cell r="F453">
            <v>1500</v>
          </cell>
          <cell r="G453">
            <v>4650</v>
          </cell>
          <cell r="K453">
            <v>5286.75</v>
          </cell>
        </row>
        <row r="454">
          <cell r="C454" t="str">
            <v>ст.20</v>
          </cell>
          <cell r="D454" t="str">
            <v>4,25х1420</v>
          </cell>
          <cell r="F454">
            <v>300</v>
          </cell>
          <cell r="G454">
            <v>4650</v>
          </cell>
          <cell r="K454">
            <v>5286.75</v>
          </cell>
        </row>
        <row r="455">
          <cell r="C455" t="str">
            <v>ст.10</v>
          </cell>
          <cell r="D455" t="str">
            <v>4,25х1505</v>
          </cell>
          <cell r="F455">
            <v>600</v>
          </cell>
          <cell r="G455">
            <v>4650</v>
          </cell>
          <cell r="K455">
            <v>5286.75</v>
          </cell>
        </row>
        <row r="456">
          <cell r="C456" t="str">
            <v>ст.20</v>
          </cell>
          <cell r="D456" t="str">
            <v>4,25х1505</v>
          </cell>
          <cell r="F456">
            <v>300</v>
          </cell>
          <cell r="G456">
            <v>4650</v>
          </cell>
          <cell r="K456">
            <v>5286.75</v>
          </cell>
        </row>
        <row r="457">
          <cell r="C457" t="str">
            <v>ст.10</v>
          </cell>
          <cell r="D457" t="str">
            <v>4,7х1420</v>
          </cell>
          <cell r="F457">
            <v>300</v>
          </cell>
          <cell r="G457">
            <v>4650</v>
          </cell>
          <cell r="K457">
            <v>5286.75</v>
          </cell>
        </row>
        <row r="458">
          <cell r="C458" t="str">
            <v>ст.10</v>
          </cell>
          <cell r="D458" t="str">
            <v>4,7х1490</v>
          </cell>
          <cell r="F458">
            <v>900</v>
          </cell>
          <cell r="G458">
            <v>4650</v>
          </cell>
          <cell r="K458">
            <v>5286.75</v>
          </cell>
        </row>
        <row r="459">
          <cell r="C459" t="str">
            <v>ст.20</v>
          </cell>
          <cell r="D459" t="str">
            <v>4,7х1490</v>
          </cell>
          <cell r="F459">
            <v>300</v>
          </cell>
          <cell r="G459">
            <v>4650</v>
          </cell>
          <cell r="K459">
            <v>5286.75</v>
          </cell>
        </row>
        <row r="460">
          <cell r="C460" t="str">
            <v>ст.20</v>
          </cell>
          <cell r="D460" t="str">
            <v>5,7х1060</v>
          </cell>
          <cell r="F460">
            <v>300</v>
          </cell>
          <cell r="G460">
            <v>4650</v>
          </cell>
          <cell r="K460">
            <v>5286.75</v>
          </cell>
        </row>
        <row r="461">
          <cell r="C461" t="str">
            <v>ст.20</v>
          </cell>
          <cell r="D461" t="str">
            <v>5,7х1375</v>
          </cell>
          <cell r="F461">
            <v>900</v>
          </cell>
          <cell r="G461">
            <v>4650</v>
          </cell>
          <cell r="K461">
            <v>5226.8999999999996</v>
          </cell>
        </row>
        <row r="462">
          <cell r="C462" t="str">
            <v>ст.10</v>
          </cell>
          <cell r="D462" t="str">
            <v>5,7х1485</v>
          </cell>
          <cell r="F462">
            <v>300</v>
          </cell>
          <cell r="G462">
            <v>4650</v>
          </cell>
          <cell r="K462">
            <v>5226.8999999999996</v>
          </cell>
        </row>
        <row r="463">
          <cell r="C463" t="str">
            <v>ст.20</v>
          </cell>
          <cell r="D463" t="str">
            <v>5,7х1485</v>
          </cell>
          <cell r="F463">
            <v>600</v>
          </cell>
          <cell r="G463">
            <v>4650</v>
          </cell>
          <cell r="K463">
            <v>5226.8999999999996</v>
          </cell>
        </row>
        <row r="464">
          <cell r="C464" t="str">
            <v>ст.20</v>
          </cell>
          <cell r="D464" t="str">
            <v>6,7х1370</v>
          </cell>
          <cell r="F464">
            <v>300</v>
          </cell>
          <cell r="G464">
            <v>4650</v>
          </cell>
          <cell r="K464">
            <v>5226.8999999999996</v>
          </cell>
        </row>
        <row r="465">
          <cell r="C465" t="str">
            <v>ст.20</v>
          </cell>
          <cell r="D465" t="str">
            <v>7,6х670</v>
          </cell>
          <cell r="F465">
            <v>1500</v>
          </cell>
          <cell r="G465">
            <v>4650</v>
          </cell>
          <cell r="K465">
            <v>5187</v>
          </cell>
        </row>
        <row r="466">
          <cell r="C466" t="str">
            <v>К270 В4-III 10 сп</v>
          </cell>
        </row>
        <row r="467">
          <cell r="C467" t="str">
            <v>17Г1С-У</v>
          </cell>
          <cell r="D467" t="str">
            <v>12х1660</v>
          </cell>
          <cell r="F467">
            <v>3846</v>
          </cell>
          <cell r="G467">
            <v>5650</v>
          </cell>
          <cell r="K467">
            <v>6215.0000000000009</v>
          </cell>
        </row>
        <row r="468">
          <cell r="C468" t="str">
            <v>17Г1С-У</v>
          </cell>
          <cell r="D468" t="str">
            <v>15х1660</v>
          </cell>
          <cell r="F468">
            <v>124</v>
          </cell>
          <cell r="G468">
            <v>5650</v>
          </cell>
          <cell r="K468">
            <v>6215.0000000000009</v>
          </cell>
        </row>
        <row r="469">
          <cell r="C469" t="str">
            <v>17Г1СА-У</v>
          </cell>
          <cell r="D469" t="str">
            <v>14,3х1660</v>
          </cell>
          <cell r="F469">
            <v>8866</v>
          </cell>
          <cell r="G469">
            <v>5650</v>
          </cell>
          <cell r="K469">
            <v>6215.0000000000009</v>
          </cell>
        </row>
        <row r="470">
          <cell r="C470" t="str">
            <v>06ГФБАА</v>
          </cell>
          <cell r="D470" t="str">
            <v>12х1660</v>
          </cell>
          <cell r="F470">
            <v>992</v>
          </cell>
          <cell r="G470">
            <v>8770</v>
          </cell>
          <cell r="K470">
            <v>9647</v>
          </cell>
        </row>
        <row r="471">
          <cell r="C471" t="str">
            <v>17Г1СА</v>
          </cell>
          <cell r="D471" t="str">
            <v>8х1250</v>
          </cell>
          <cell r="F471">
            <v>868</v>
          </cell>
          <cell r="G471">
            <v>5650</v>
          </cell>
          <cell r="K471">
            <v>6215.0000000000009</v>
          </cell>
        </row>
        <row r="472">
          <cell r="C472" t="str">
            <v>17Г1СА</v>
          </cell>
          <cell r="D472" t="str">
            <v>9х1250</v>
          </cell>
          <cell r="F472">
            <v>1984</v>
          </cell>
          <cell r="G472">
            <v>5650</v>
          </cell>
          <cell r="K472">
            <v>6215.0000000000009</v>
          </cell>
        </row>
        <row r="473">
          <cell r="C473" t="str">
            <v>17Г1СА-У</v>
          </cell>
          <cell r="D473" t="str">
            <v>11х1250</v>
          </cell>
          <cell r="F473">
            <v>1302</v>
          </cell>
          <cell r="G473">
            <v>5650</v>
          </cell>
          <cell r="K473">
            <v>6215.0000000000009</v>
          </cell>
        </row>
        <row r="474">
          <cell r="C474" t="str">
            <v>К270 В4-IV 3 сп</v>
          </cell>
        </row>
        <row r="475">
          <cell r="C475" t="str">
            <v>декабрь</v>
          </cell>
        </row>
        <row r="476">
          <cell r="C476" t="str">
            <v>17Г1С</v>
          </cell>
          <cell r="D476" t="str">
            <v>9х1250</v>
          </cell>
          <cell r="F476">
            <v>186</v>
          </cell>
          <cell r="G476">
            <v>5650</v>
          </cell>
          <cell r="K476">
            <v>6215.0000000000009</v>
          </cell>
        </row>
        <row r="477">
          <cell r="C477" t="str">
            <v>17Г1С-У</v>
          </cell>
          <cell r="D477" t="str">
            <v>12Х1630</v>
          </cell>
          <cell r="F477">
            <v>1054</v>
          </cell>
          <cell r="G477">
            <v>5650</v>
          </cell>
          <cell r="K477">
            <v>6215.0000000000009</v>
          </cell>
        </row>
        <row r="478">
          <cell r="C478" t="str">
            <v>17Г1С-У</v>
          </cell>
          <cell r="D478" t="str">
            <v>12х1660</v>
          </cell>
          <cell r="F478">
            <v>1364</v>
          </cell>
          <cell r="G478">
            <v>5650</v>
          </cell>
          <cell r="K478">
            <v>6215.0000000000009</v>
          </cell>
        </row>
        <row r="479">
          <cell r="C479" t="str">
            <v>17Г1С-У</v>
          </cell>
          <cell r="D479" t="str">
            <v>12,4х1660</v>
          </cell>
          <cell r="F479">
            <v>1922</v>
          </cell>
          <cell r="G479">
            <v>5650</v>
          </cell>
          <cell r="K479">
            <v>6215.0000000000009</v>
          </cell>
        </row>
        <row r="480">
          <cell r="C480" t="str">
            <v>17Г1СА-У</v>
          </cell>
          <cell r="D480" t="str">
            <v>8х1250</v>
          </cell>
          <cell r="F480">
            <v>2108</v>
          </cell>
          <cell r="G480">
            <v>5650</v>
          </cell>
          <cell r="K480">
            <v>6215.0000000000009</v>
          </cell>
        </row>
        <row r="481">
          <cell r="C481" t="str">
            <v>17Г1СА-У</v>
          </cell>
          <cell r="D481" t="str">
            <v>11х1250</v>
          </cell>
          <cell r="F481">
            <v>992</v>
          </cell>
          <cell r="G481">
            <v>5650</v>
          </cell>
          <cell r="K481">
            <v>6215.0000000000009</v>
          </cell>
        </row>
        <row r="482">
          <cell r="C482" t="str">
            <v>17Г1СА-У</v>
          </cell>
          <cell r="D482" t="str">
            <v>14х1660</v>
          </cell>
          <cell r="F482">
            <v>1674</v>
          </cell>
          <cell r="G482">
            <v>5650</v>
          </cell>
          <cell r="K482">
            <v>6215.0000000000009</v>
          </cell>
        </row>
        <row r="483">
          <cell r="C483" t="str">
            <v>17Г1СА-У</v>
          </cell>
          <cell r="D483" t="str">
            <v>14,3х1660</v>
          </cell>
          <cell r="F483">
            <v>4340</v>
          </cell>
          <cell r="G483">
            <v>5650</v>
          </cell>
          <cell r="K483">
            <v>6215.0000000000009</v>
          </cell>
        </row>
        <row r="484">
          <cell r="C484" t="str">
            <v>3сп5</v>
          </cell>
          <cell r="D484" t="str">
            <v>12х1250</v>
          </cell>
          <cell r="F484">
            <v>744</v>
          </cell>
          <cell r="G484">
            <v>4950</v>
          </cell>
          <cell r="K484">
            <v>5445</v>
          </cell>
        </row>
        <row r="485">
          <cell r="C485" t="str">
            <v>3сп5</v>
          </cell>
          <cell r="D485" t="str">
            <v>14х1660</v>
          </cell>
          <cell r="F485">
            <v>558</v>
          </cell>
          <cell r="G485">
            <v>4950</v>
          </cell>
          <cell r="K485">
            <v>5445</v>
          </cell>
        </row>
        <row r="486">
          <cell r="C486" t="str">
            <v>06ГФБАА</v>
          </cell>
          <cell r="D486" t="str">
            <v>9Х1250</v>
          </cell>
          <cell r="F486">
            <v>496</v>
          </cell>
          <cell r="G486">
            <v>8770</v>
          </cell>
          <cell r="K486">
            <v>9647</v>
          </cell>
        </row>
        <row r="487">
          <cell r="C487" t="str">
            <v>10Г2ФБ</v>
          </cell>
          <cell r="D487" t="str">
            <v>14х1660</v>
          </cell>
          <cell r="F487">
            <v>124</v>
          </cell>
          <cell r="G487">
            <v>6300</v>
          </cell>
          <cell r="K487">
            <v>6930.0000000000009</v>
          </cell>
        </row>
        <row r="488">
          <cell r="C488" t="str">
            <v>10Г2ФБ</v>
          </cell>
          <cell r="D488" t="str">
            <v>15,7х1660</v>
          </cell>
          <cell r="F488">
            <v>1736</v>
          </cell>
          <cell r="G488">
            <v>6300</v>
          </cell>
          <cell r="K488">
            <v>6930.0000000000009</v>
          </cell>
        </row>
        <row r="489">
          <cell r="C489" t="str">
            <v>17Г1СА-У</v>
          </cell>
          <cell r="D489" t="str">
            <v>14,6х1660</v>
          </cell>
          <cell r="F489">
            <v>6138</v>
          </cell>
          <cell r="G489">
            <v>5650</v>
          </cell>
          <cell r="K489">
            <v>6215.0000000000009</v>
          </cell>
        </row>
        <row r="490">
          <cell r="C490" t="str">
            <v>ст.10</v>
          </cell>
        </row>
        <row r="491">
          <cell r="C491" t="str">
            <v>К270 В4-III 10 сп</v>
          </cell>
          <cell r="D491" t="str">
            <v>0,97х660</v>
          </cell>
          <cell r="F491">
            <v>120</v>
          </cell>
          <cell r="G491">
            <v>5937</v>
          </cell>
          <cell r="K491">
            <v>6233.85</v>
          </cell>
        </row>
        <row r="492">
          <cell r="C492" t="str">
            <v>К270 В4-III 10 сп</v>
          </cell>
          <cell r="D492" t="str">
            <v>1,16х640</v>
          </cell>
          <cell r="F492">
            <v>60</v>
          </cell>
          <cell r="G492">
            <v>5937</v>
          </cell>
          <cell r="K492">
            <v>6233.85</v>
          </cell>
        </row>
        <row r="493">
          <cell r="C493" t="str">
            <v>К270 В4-III 10 сп</v>
          </cell>
          <cell r="D493" t="str">
            <v>1,6х1255</v>
          </cell>
          <cell r="F493">
            <v>60</v>
          </cell>
          <cell r="G493">
            <v>5937</v>
          </cell>
          <cell r="K493">
            <v>6233.85</v>
          </cell>
        </row>
        <row r="494">
          <cell r="C494" t="str">
            <v>К270 В4-III 10 сп</v>
          </cell>
          <cell r="D494" t="str">
            <v>1,16х730</v>
          </cell>
          <cell r="F494">
            <v>240</v>
          </cell>
          <cell r="G494">
            <v>5937</v>
          </cell>
          <cell r="K494">
            <v>6233.85</v>
          </cell>
        </row>
        <row r="495">
          <cell r="C495" t="str">
            <v>К270 В4-III 10 сп</v>
          </cell>
          <cell r="D495" t="str">
            <v>1,45х1255</v>
          </cell>
          <cell r="F495">
            <v>240</v>
          </cell>
          <cell r="G495">
            <v>5937</v>
          </cell>
          <cell r="K495">
            <v>6233.85</v>
          </cell>
        </row>
        <row r="496">
          <cell r="C496" t="str">
            <v>К270 В4-III 10 сп</v>
          </cell>
          <cell r="D496" t="str">
            <v>1,45х1225</v>
          </cell>
          <cell r="F496">
            <v>180</v>
          </cell>
          <cell r="G496">
            <v>5937</v>
          </cell>
          <cell r="K496">
            <v>6233.85</v>
          </cell>
        </row>
        <row r="497">
          <cell r="C497" t="str">
            <v>К270 В4-III 10 сп</v>
          </cell>
          <cell r="D497" t="str">
            <v>1,45х650</v>
          </cell>
          <cell r="F497">
            <v>300</v>
          </cell>
          <cell r="G497">
            <v>5937</v>
          </cell>
          <cell r="K497">
            <v>6233.85</v>
          </cell>
        </row>
        <row r="498">
          <cell r="C498" t="str">
            <v>К270 В4-III 10 сп</v>
          </cell>
          <cell r="D498" t="str">
            <v>1,95х1200</v>
          </cell>
          <cell r="F498">
            <v>60</v>
          </cell>
          <cell r="G498">
            <v>5738</v>
          </cell>
          <cell r="K498">
            <v>6024.9</v>
          </cell>
        </row>
        <row r="499">
          <cell r="C499" t="str">
            <v>К270 В4-III 10 сп</v>
          </cell>
          <cell r="D499" t="str">
            <v>2,5х1265</v>
          </cell>
          <cell r="F499">
            <v>300</v>
          </cell>
          <cell r="G499">
            <v>5738</v>
          </cell>
          <cell r="K499">
            <v>6024.9</v>
          </cell>
        </row>
        <row r="500">
          <cell r="C500" t="str">
            <v>К270 В4-III 08 кп</v>
          </cell>
          <cell r="D500" t="str">
            <v>1,5х1200</v>
          </cell>
          <cell r="F500">
            <v>60</v>
          </cell>
          <cell r="G500">
            <v>5937</v>
          </cell>
          <cell r="K500">
            <v>6233.85</v>
          </cell>
        </row>
        <row r="501">
          <cell r="C501" t="str">
            <v>К270 В4-III 08 кп</v>
          </cell>
          <cell r="D501" t="str">
            <v>1,5х1225</v>
          </cell>
          <cell r="F501">
            <v>240</v>
          </cell>
          <cell r="G501">
            <v>5937</v>
          </cell>
          <cell r="K501">
            <v>6233.85</v>
          </cell>
        </row>
        <row r="502">
          <cell r="C502" t="str">
            <v>К270 В4-III 08 кп</v>
          </cell>
          <cell r="D502" t="str">
            <v>2,0х1210</v>
          </cell>
          <cell r="F502">
            <v>120</v>
          </cell>
          <cell r="G502">
            <v>5738</v>
          </cell>
          <cell r="K502">
            <v>6024.9</v>
          </cell>
        </row>
        <row r="503">
          <cell r="C503" t="str">
            <v>В4-IV 08Ю ВГ</v>
          </cell>
          <cell r="D503" t="str">
            <v>1,0х660</v>
          </cell>
          <cell r="F503">
            <v>60</v>
          </cell>
          <cell r="G503">
            <v>5975</v>
          </cell>
          <cell r="K503">
            <v>6273.75</v>
          </cell>
        </row>
        <row r="504">
          <cell r="C504" t="str">
            <v>К270 В4-IV 3 сп</v>
          </cell>
          <cell r="D504" t="str">
            <v>2,85х1130</v>
          </cell>
          <cell r="F504">
            <v>240</v>
          </cell>
          <cell r="G504">
            <v>4650</v>
          </cell>
          <cell r="K504">
            <v>5047.3500000000004</v>
          </cell>
        </row>
        <row r="505">
          <cell r="C505" t="str">
            <v>К270 В4-IV 3 сп</v>
          </cell>
          <cell r="D505" t="str">
            <v>2,85х1200</v>
          </cell>
          <cell r="F505">
            <v>540</v>
          </cell>
          <cell r="G505">
            <v>4650</v>
          </cell>
          <cell r="K505">
            <v>5047.3500000000004</v>
          </cell>
        </row>
        <row r="506">
          <cell r="C506" t="str">
            <v>К270 В4-IV 3 сп</v>
          </cell>
          <cell r="D506" t="str">
            <v>3,3х1025</v>
          </cell>
          <cell r="F506">
            <v>240</v>
          </cell>
          <cell r="G506">
            <v>4650</v>
          </cell>
          <cell r="K506">
            <v>5047.3500000000004</v>
          </cell>
        </row>
        <row r="507">
          <cell r="C507" t="str">
            <v>К270 В4-IV 3 сп</v>
          </cell>
          <cell r="D507" t="str">
            <v>3,3х1120</v>
          </cell>
          <cell r="F507">
            <v>180</v>
          </cell>
          <cell r="G507">
            <v>4650</v>
          </cell>
          <cell r="K507">
            <v>5047.3500000000004</v>
          </cell>
        </row>
        <row r="508">
          <cell r="C508" t="str">
            <v>К270 В4-IV 3 сп</v>
          </cell>
          <cell r="D508" t="str">
            <v>3,3х1185</v>
          </cell>
          <cell r="F508">
            <v>120</v>
          </cell>
          <cell r="G508">
            <v>4650</v>
          </cell>
          <cell r="K508">
            <v>5047.3500000000004</v>
          </cell>
        </row>
        <row r="509">
          <cell r="C509" t="str">
            <v>К270 В4-IV 3 сп</v>
          </cell>
          <cell r="D509" t="str">
            <v>3,75х1025</v>
          </cell>
          <cell r="F509">
            <v>120</v>
          </cell>
          <cell r="G509">
            <v>4650</v>
          </cell>
          <cell r="K509">
            <v>5316.15</v>
          </cell>
        </row>
        <row r="510">
          <cell r="C510" t="str">
            <v>К270 В4-IV 3 сп</v>
          </cell>
          <cell r="D510" t="str">
            <v>3,75х1120</v>
          </cell>
          <cell r="F510">
            <v>120</v>
          </cell>
          <cell r="G510">
            <v>4650</v>
          </cell>
          <cell r="K510">
            <v>5316.15</v>
          </cell>
        </row>
        <row r="511">
          <cell r="C511" t="str">
            <v>К270 В4-IV 3 сп</v>
          </cell>
          <cell r="D511" t="str">
            <v>3,75х1185</v>
          </cell>
          <cell r="F511">
            <v>60</v>
          </cell>
          <cell r="G511">
            <v>4650</v>
          </cell>
          <cell r="K511">
            <v>5316.15</v>
          </cell>
        </row>
        <row r="512">
          <cell r="C512" t="str">
            <v>К270 В4-IV 10 сп</v>
          </cell>
          <cell r="D512" t="str">
            <v>2,85х1030</v>
          </cell>
          <cell r="F512">
            <v>120</v>
          </cell>
          <cell r="G512">
            <v>4650</v>
          </cell>
          <cell r="K512">
            <v>5316.15</v>
          </cell>
        </row>
        <row r="513">
          <cell r="C513" t="str">
            <v>К270 В4-IV 10 сп</v>
          </cell>
          <cell r="D513" t="str">
            <v>2,85х1130</v>
          </cell>
          <cell r="F513">
            <v>60</v>
          </cell>
          <cell r="G513">
            <v>4650</v>
          </cell>
          <cell r="K513">
            <v>5316.15</v>
          </cell>
        </row>
        <row r="514">
          <cell r="C514" t="str">
            <v>К270 В4-IV 10 сп</v>
          </cell>
          <cell r="D514" t="str">
            <v>2,85х1200</v>
          </cell>
          <cell r="F514">
            <v>60</v>
          </cell>
          <cell r="G514">
            <v>4650</v>
          </cell>
          <cell r="K514">
            <v>5316.15</v>
          </cell>
        </row>
        <row r="515">
          <cell r="C515" t="str">
            <v>К270 В4-IV 10 сп</v>
          </cell>
          <cell r="D515" t="str">
            <v>3,3х1025</v>
          </cell>
          <cell r="F515">
            <v>480</v>
          </cell>
          <cell r="G515">
            <v>4650</v>
          </cell>
          <cell r="K515">
            <v>5316.15</v>
          </cell>
        </row>
        <row r="516">
          <cell r="C516" t="str">
            <v>К270 В4-IV 10 сп</v>
          </cell>
          <cell r="D516" t="str">
            <v>3,3х1185</v>
          </cell>
          <cell r="F516">
            <v>120</v>
          </cell>
          <cell r="G516">
            <v>4650</v>
          </cell>
          <cell r="K516">
            <v>5316.15</v>
          </cell>
        </row>
        <row r="517">
          <cell r="C517" t="str">
            <v>К270 В4-IV 10 сп</v>
          </cell>
          <cell r="D517" t="str">
            <v>3,3х1120</v>
          </cell>
          <cell r="F517">
            <v>240</v>
          </cell>
          <cell r="G517">
            <v>4650</v>
          </cell>
          <cell r="K517">
            <v>5316.15</v>
          </cell>
        </row>
        <row r="518">
          <cell r="C518" t="str">
            <v>К270 В4-IV 10 сп</v>
          </cell>
          <cell r="D518" t="str">
            <v>3,75х1025</v>
          </cell>
          <cell r="F518">
            <v>240</v>
          </cell>
          <cell r="G518">
            <v>4650</v>
          </cell>
          <cell r="K518">
            <v>5316.15</v>
          </cell>
        </row>
        <row r="519">
          <cell r="C519" t="str">
            <v>К270 В4-IV 10 сп</v>
          </cell>
          <cell r="D519" t="str">
            <v>3,75х1120</v>
          </cell>
          <cell r="F519">
            <v>120</v>
          </cell>
          <cell r="G519">
            <v>4650</v>
          </cell>
          <cell r="K519">
            <v>5316.15</v>
          </cell>
        </row>
        <row r="520">
          <cell r="C520" t="str">
            <v>К270 В4-IV 10 сп</v>
          </cell>
          <cell r="D520" t="str">
            <v>3,75х1185</v>
          </cell>
          <cell r="F520">
            <v>120</v>
          </cell>
          <cell r="G520">
            <v>4650</v>
          </cell>
          <cell r="K520">
            <v>5316.15</v>
          </cell>
        </row>
        <row r="521">
          <cell r="C521" t="str">
            <v>К270 В4-IV 10 сп</v>
          </cell>
          <cell r="D521" t="str">
            <v>3,75х1505</v>
          </cell>
          <cell r="F521">
            <v>120</v>
          </cell>
          <cell r="G521">
            <v>4650</v>
          </cell>
          <cell r="K521">
            <v>5316.15</v>
          </cell>
        </row>
        <row r="522">
          <cell r="C522" t="str">
            <v>К270 В4-IV 20 сп</v>
          </cell>
          <cell r="D522" t="str">
            <v>3,2х1450</v>
          </cell>
          <cell r="F522">
            <v>360</v>
          </cell>
          <cell r="G522">
            <v>4650</v>
          </cell>
          <cell r="K522">
            <v>5316.15</v>
          </cell>
        </row>
        <row r="523">
          <cell r="C523" t="str">
            <v>ст.20</v>
          </cell>
          <cell r="D523" t="str">
            <v>4,25х1505</v>
          </cell>
          <cell r="F523">
            <v>300</v>
          </cell>
          <cell r="G523">
            <v>4650</v>
          </cell>
          <cell r="K523">
            <v>5286.75</v>
          </cell>
        </row>
        <row r="524">
          <cell r="C524" t="str">
            <v>09Г2С</v>
          </cell>
          <cell r="D524" t="str">
            <v>4.7х1380</v>
          </cell>
          <cell r="F524">
            <v>1020</v>
          </cell>
          <cell r="G524">
            <v>5700</v>
          </cell>
          <cell r="K524">
            <v>5985</v>
          </cell>
        </row>
        <row r="525">
          <cell r="C525" t="str">
            <v>22ГЮ</v>
          </cell>
          <cell r="D525" t="str">
            <v>6.5х1400</v>
          </cell>
          <cell r="F525">
            <v>300</v>
          </cell>
          <cell r="G525">
            <v>6200</v>
          </cell>
          <cell r="K525">
            <v>6510</v>
          </cell>
        </row>
        <row r="526">
          <cell r="C526" t="str">
            <v>январь</v>
          </cell>
        </row>
        <row r="527">
          <cell r="C527" t="str">
            <v>К270 В4-III 10 сп</v>
          </cell>
          <cell r="D527" t="str">
            <v>0,97х660</v>
          </cell>
          <cell r="F527">
            <v>120</v>
          </cell>
          <cell r="G527">
            <v>5937</v>
          </cell>
          <cell r="K527">
            <v>6233.85</v>
          </cell>
        </row>
        <row r="528">
          <cell r="C528" t="str">
            <v>К270 В4-III 10 сп</v>
          </cell>
          <cell r="D528" t="str">
            <v>1,16х660</v>
          </cell>
          <cell r="F528">
            <v>60</v>
          </cell>
          <cell r="G528">
            <v>5937</v>
          </cell>
          <cell r="K528">
            <v>6233.85</v>
          </cell>
        </row>
        <row r="529">
          <cell r="C529" t="str">
            <v>К270 В4-III 10 сп</v>
          </cell>
          <cell r="D529" t="str">
            <v>1,16х730</v>
          </cell>
          <cell r="F529">
            <v>120</v>
          </cell>
          <cell r="G529">
            <v>5937</v>
          </cell>
          <cell r="K529">
            <v>6233.85</v>
          </cell>
        </row>
        <row r="530">
          <cell r="C530" t="str">
            <v>К270 В4-III 10 сп</v>
          </cell>
          <cell r="D530" t="str">
            <v>1,45х1255</v>
          </cell>
          <cell r="F530">
            <v>60</v>
          </cell>
          <cell r="G530">
            <v>5937</v>
          </cell>
          <cell r="K530">
            <v>6233.85</v>
          </cell>
        </row>
        <row r="531">
          <cell r="C531" t="str">
            <v>К270 В4-III 10 сп</v>
          </cell>
          <cell r="D531" t="str">
            <v>1,45х1225</v>
          </cell>
          <cell r="F531">
            <v>60</v>
          </cell>
          <cell r="G531">
            <v>5937</v>
          </cell>
          <cell r="K531">
            <v>6233.85</v>
          </cell>
        </row>
        <row r="532">
          <cell r="C532" t="str">
            <v>К270 В4-III 10 сп</v>
          </cell>
          <cell r="D532" t="str">
            <v>1,45х650</v>
          </cell>
          <cell r="F532">
            <v>120</v>
          </cell>
          <cell r="G532">
            <v>5937</v>
          </cell>
          <cell r="K532">
            <v>6233.85</v>
          </cell>
        </row>
        <row r="533">
          <cell r="C533" t="str">
            <v>К270 В4-III 10 сп</v>
          </cell>
          <cell r="D533" t="str">
            <v>1,95х1200</v>
          </cell>
          <cell r="F533">
            <v>120</v>
          </cell>
          <cell r="G533">
            <v>5738</v>
          </cell>
          <cell r="K533">
            <v>6024.9</v>
          </cell>
        </row>
        <row r="534">
          <cell r="C534" t="str">
            <v>К270 В4-III 10 сп</v>
          </cell>
          <cell r="D534" t="str">
            <v>2,5х1265</v>
          </cell>
          <cell r="F534">
            <v>180</v>
          </cell>
          <cell r="G534">
            <v>5738</v>
          </cell>
          <cell r="K534">
            <v>6024.9</v>
          </cell>
        </row>
        <row r="535">
          <cell r="C535" t="str">
            <v>К270 В4-III 08 кп</v>
          </cell>
          <cell r="D535" t="str">
            <v>1,5х1200</v>
          </cell>
          <cell r="F535">
            <v>60</v>
          </cell>
          <cell r="G535">
            <v>5937</v>
          </cell>
          <cell r="K535">
            <v>6233.85</v>
          </cell>
        </row>
        <row r="536">
          <cell r="C536" t="str">
            <v>К270 В4-III 08 кп</v>
          </cell>
          <cell r="D536" t="str">
            <v>1,5х1225</v>
          </cell>
          <cell r="F536">
            <v>60</v>
          </cell>
          <cell r="G536">
            <v>5937</v>
          </cell>
          <cell r="K536">
            <v>6233.85</v>
          </cell>
        </row>
        <row r="537">
          <cell r="C537" t="str">
            <v>К270 В4-III 08 кп</v>
          </cell>
          <cell r="D537" t="str">
            <v>2,0х1210</v>
          </cell>
          <cell r="F537">
            <v>60</v>
          </cell>
          <cell r="G537">
            <v>5738</v>
          </cell>
          <cell r="K537">
            <v>6024.9</v>
          </cell>
        </row>
        <row r="538">
          <cell r="C538" t="str">
            <v>В4-IV 08Ю ВГ</v>
          </cell>
          <cell r="D538" t="str">
            <v>1,0х660</v>
          </cell>
          <cell r="F538">
            <v>180</v>
          </cell>
          <cell r="G538">
            <v>5975</v>
          </cell>
          <cell r="K538">
            <v>6273.75</v>
          </cell>
        </row>
        <row r="539">
          <cell r="C539" t="str">
            <v>В4-IV 08Ю ВГ</v>
          </cell>
          <cell r="D539" t="str">
            <v>1,5х1200</v>
          </cell>
          <cell r="F539">
            <v>60</v>
          </cell>
          <cell r="G539">
            <v>5975</v>
          </cell>
          <cell r="K539">
            <v>6273.75</v>
          </cell>
        </row>
        <row r="540">
          <cell r="C540" t="str">
            <v>К270 В4-IV 3 сп</v>
          </cell>
          <cell r="D540" t="str">
            <v>1,95х1200</v>
          </cell>
          <cell r="F540">
            <v>300</v>
          </cell>
          <cell r="G540">
            <v>4650</v>
          </cell>
          <cell r="K540">
            <v>5047.3500000000004</v>
          </cell>
        </row>
        <row r="541">
          <cell r="C541" t="str">
            <v>К270 В4-IV 3 сп</v>
          </cell>
          <cell r="D541" t="str">
            <v>2,85х1030</v>
          </cell>
          <cell r="F541">
            <v>120</v>
          </cell>
          <cell r="G541">
            <v>4650</v>
          </cell>
          <cell r="K541">
            <v>5047.3500000000004</v>
          </cell>
        </row>
        <row r="542">
          <cell r="C542" t="str">
            <v>К270 В4-IV 3 сп</v>
          </cell>
          <cell r="D542" t="str">
            <v>2,85х1130</v>
          </cell>
          <cell r="F542">
            <v>480</v>
          </cell>
          <cell r="G542">
            <v>4650</v>
          </cell>
          <cell r="K542">
            <v>5047.3500000000004</v>
          </cell>
        </row>
        <row r="543">
          <cell r="C543" t="str">
            <v>К270 В4-IV 3 сп</v>
          </cell>
          <cell r="D543" t="str">
            <v>2,85х1200</v>
          </cell>
          <cell r="F543">
            <v>600</v>
          </cell>
          <cell r="G543">
            <v>4650</v>
          </cell>
          <cell r="K543">
            <v>5047.3500000000004</v>
          </cell>
        </row>
        <row r="544">
          <cell r="C544" t="str">
            <v>К270 В4-IV 3 сп</v>
          </cell>
          <cell r="D544" t="str">
            <v>3,3х1025</v>
          </cell>
          <cell r="F544">
            <v>600</v>
          </cell>
          <cell r="G544">
            <v>4650</v>
          </cell>
          <cell r="K544">
            <v>5047.3500000000004</v>
          </cell>
        </row>
        <row r="545">
          <cell r="C545" t="str">
            <v>К270 В4-IV 10 сп</v>
          </cell>
          <cell r="D545" t="str">
            <v>2,85х1030</v>
          </cell>
          <cell r="F545">
            <v>60</v>
          </cell>
          <cell r="G545">
            <v>4650</v>
          </cell>
          <cell r="K545">
            <v>5316.15</v>
          </cell>
        </row>
        <row r="546">
          <cell r="C546" t="str">
            <v>К270 В4-IV 10 сп</v>
          </cell>
          <cell r="D546" t="str">
            <v>2,85х1130</v>
          </cell>
          <cell r="F546">
            <v>60</v>
          </cell>
          <cell r="G546">
            <v>4650</v>
          </cell>
          <cell r="K546">
            <v>5316.15</v>
          </cell>
        </row>
        <row r="547">
          <cell r="C547" t="str">
            <v>К270 В4-IV 10 сп</v>
          </cell>
          <cell r="D547" t="str">
            <v>2,85х1200</v>
          </cell>
          <cell r="F547">
            <v>180</v>
          </cell>
          <cell r="G547">
            <v>4650</v>
          </cell>
          <cell r="K547">
            <v>5316.15</v>
          </cell>
        </row>
        <row r="548">
          <cell r="C548" t="str">
            <v>К270 В4-IV 10 сп</v>
          </cell>
          <cell r="D548" t="str">
            <v>3,3х1025</v>
          </cell>
          <cell r="F548">
            <v>600</v>
          </cell>
          <cell r="G548">
            <v>4650</v>
          </cell>
          <cell r="K548">
            <v>5316.15</v>
          </cell>
        </row>
        <row r="549">
          <cell r="C549" t="str">
            <v>К270 В4-IV 10 сп</v>
          </cell>
          <cell r="D549" t="str">
            <v>3,3х1185</v>
          </cell>
          <cell r="F549">
            <v>120</v>
          </cell>
          <cell r="G549">
            <v>4650</v>
          </cell>
          <cell r="K549">
            <v>5316.15</v>
          </cell>
        </row>
        <row r="550">
          <cell r="C550" t="str">
            <v>К270 В4-IV 10 сп</v>
          </cell>
          <cell r="D550" t="str">
            <v>3,3х1120</v>
          </cell>
          <cell r="F550">
            <v>240</v>
          </cell>
          <cell r="G550">
            <v>4650</v>
          </cell>
          <cell r="K550">
            <v>5316.15</v>
          </cell>
        </row>
        <row r="551">
          <cell r="C551" t="str">
            <v>К270 В4-IV 10 сп</v>
          </cell>
          <cell r="D551" t="str">
            <v>3,75х1025</v>
          </cell>
          <cell r="F551">
            <v>300</v>
          </cell>
          <cell r="G551">
            <v>4650</v>
          </cell>
          <cell r="K551">
            <v>5316.15</v>
          </cell>
        </row>
        <row r="552">
          <cell r="C552" t="str">
            <v>К270 В4-IV 10 сп</v>
          </cell>
          <cell r="D552" t="str">
            <v>3,75х1120</v>
          </cell>
          <cell r="F552">
            <v>240</v>
          </cell>
          <cell r="G552">
            <v>4650</v>
          </cell>
          <cell r="K552">
            <v>5316.15</v>
          </cell>
        </row>
        <row r="553">
          <cell r="C553" t="str">
            <v>К270 В4-IV 10 сп</v>
          </cell>
          <cell r="D553" t="str">
            <v>3,75х1185</v>
          </cell>
          <cell r="F553">
            <v>120</v>
          </cell>
          <cell r="G553">
            <v>4650</v>
          </cell>
          <cell r="K553">
            <v>5316.15</v>
          </cell>
        </row>
        <row r="554">
          <cell r="C554" t="str">
            <v>К270 В4-IV 10 сп</v>
          </cell>
          <cell r="D554" t="str">
            <v>3,75х1430</v>
          </cell>
          <cell r="F554">
            <v>120</v>
          </cell>
          <cell r="G554">
            <v>4650</v>
          </cell>
          <cell r="K554">
            <v>5316.15</v>
          </cell>
        </row>
        <row r="555">
          <cell r="C555" t="str">
            <v>К270 В4-IV 20</v>
          </cell>
          <cell r="D555" t="str">
            <v>3,75х1505</v>
          </cell>
          <cell r="F555">
            <v>240</v>
          </cell>
          <cell r="G555">
            <v>4650</v>
          </cell>
          <cell r="K555">
            <v>5316.15</v>
          </cell>
        </row>
        <row r="556">
          <cell r="C556" t="str">
            <v>ст.10</v>
          </cell>
          <cell r="D556" t="str">
            <v>4,25х1195</v>
          </cell>
          <cell r="F556">
            <v>240</v>
          </cell>
          <cell r="G556">
            <v>4650</v>
          </cell>
          <cell r="K556">
            <v>5286.75</v>
          </cell>
        </row>
        <row r="557">
          <cell r="C557" t="str">
            <v>ст.10</v>
          </cell>
          <cell r="D557" t="str">
            <v>4,25х1505</v>
          </cell>
          <cell r="F557">
            <v>300</v>
          </cell>
          <cell r="G557">
            <v>4650</v>
          </cell>
          <cell r="K557">
            <v>5286.75</v>
          </cell>
        </row>
        <row r="558">
          <cell r="C558" t="str">
            <v>ст.20</v>
          </cell>
          <cell r="D558" t="str">
            <v>4,25х1505</v>
          </cell>
          <cell r="F558">
            <v>240</v>
          </cell>
          <cell r="G558">
            <v>4650</v>
          </cell>
          <cell r="K558">
            <v>5286.75</v>
          </cell>
        </row>
        <row r="559">
          <cell r="C559" t="str">
            <v>ст.20</v>
          </cell>
          <cell r="D559" t="str">
            <v>4,7х1420</v>
          </cell>
          <cell r="F559">
            <v>120</v>
          </cell>
          <cell r="G559">
            <v>4650</v>
          </cell>
          <cell r="K559">
            <v>5286.75</v>
          </cell>
        </row>
        <row r="560">
          <cell r="C560" t="str">
            <v>ст.10</v>
          </cell>
          <cell r="D560" t="str">
            <v>5,7х1375</v>
          </cell>
          <cell r="F560">
            <v>300</v>
          </cell>
          <cell r="G560">
            <v>4650</v>
          </cell>
          <cell r="K560">
            <v>5226.8999999999996</v>
          </cell>
        </row>
        <row r="561">
          <cell r="C561" t="str">
            <v>апрель</v>
          </cell>
        </row>
        <row r="562">
          <cell r="C562" t="str">
            <v>17Г1СА-У</v>
          </cell>
          <cell r="D562" t="str">
            <v>9х1250</v>
          </cell>
          <cell r="F562">
            <v>1116</v>
          </cell>
          <cell r="G562">
            <v>5650</v>
          </cell>
          <cell r="K562">
            <v>6215.0000000000009</v>
          </cell>
        </row>
        <row r="563">
          <cell r="C563" t="str">
            <v>17Г1СА-У</v>
          </cell>
          <cell r="D563" t="str">
            <v>10х1250</v>
          </cell>
          <cell r="F563">
            <v>868</v>
          </cell>
          <cell r="G563">
            <v>5650</v>
          </cell>
          <cell r="K563">
            <v>6215.0000000000009</v>
          </cell>
        </row>
        <row r="564">
          <cell r="C564" t="str">
            <v>17Г1СА-У</v>
          </cell>
          <cell r="D564" t="str">
            <v>11х1250</v>
          </cell>
          <cell r="F564">
            <v>1178</v>
          </cell>
          <cell r="G564">
            <v>5650</v>
          </cell>
          <cell r="K564">
            <v>6215.0000000000009</v>
          </cell>
        </row>
        <row r="565">
          <cell r="C565" t="str">
            <v>17Г1СУ</v>
          </cell>
          <cell r="D565" t="str">
            <v>12х1660</v>
          </cell>
          <cell r="F565">
            <v>2170</v>
          </cell>
          <cell r="G565">
            <v>5650</v>
          </cell>
          <cell r="K565">
            <v>6215.0000000000009</v>
          </cell>
        </row>
        <row r="566">
          <cell r="C566" t="str">
            <v>17Г1СА-У</v>
          </cell>
          <cell r="D566" t="str">
            <v>14х1660</v>
          </cell>
          <cell r="F566">
            <v>2542</v>
          </cell>
          <cell r="G566">
            <v>5650</v>
          </cell>
          <cell r="K566">
            <v>6215.0000000000009</v>
          </cell>
        </row>
        <row r="567">
          <cell r="C567" t="str">
            <v>17Г1СА-У</v>
          </cell>
          <cell r="D567" t="str">
            <v>14,3х1660</v>
          </cell>
          <cell r="F567">
            <v>4030</v>
          </cell>
          <cell r="G567">
            <v>5650</v>
          </cell>
          <cell r="K567">
            <v>6215.0000000000009</v>
          </cell>
        </row>
        <row r="568">
          <cell r="C568" t="str">
            <v>17Г1СА-У</v>
          </cell>
          <cell r="D568" t="str">
            <v>14,6х1660</v>
          </cell>
          <cell r="F568">
            <v>4278</v>
          </cell>
          <cell r="G568">
            <v>5650</v>
          </cell>
          <cell r="K568">
            <v>6215.0000000000009</v>
          </cell>
        </row>
        <row r="569">
          <cell r="C569" t="str">
            <v>17Г1СУ</v>
          </cell>
          <cell r="D569" t="str">
            <v>12,4х1660</v>
          </cell>
          <cell r="F569">
            <v>930</v>
          </cell>
          <cell r="G569">
            <v>5650</v>
          </cell>
          <cell r="K569">
            <v>6215.0000000000009</v>
          </cell>
        </row>
        <row r="570">
          <cell r="C570" t="str">
            <v>17Г1САУ</v>
          </cell>
          <cell r="D570" t="str">
            <v>8х1050</v>
          </cell>
          <cell r="F570">
            <v>3162</v>
          </cell>
          <cell r="G570">
            <v>5650</v>
          </cell>
          <cell r="K570">
            <v>6215.0000000000009</v>
          </cell>
        </row>
        <row r="571">
          <cell r="C571" t="str">
            <v>17Г1СУ</v>
          </cell>
          <cell r="D571" t="str">
            <v>12х1660</v>
          </cell>
          <cell r="F571">
            <v>3782</v>
          </cell>
          <cell r="G571">
            <v>5650</v>
          </cell>
          <cell r="K571">
            <v>6215.0000000000009</v>
          </cell>
        </row>
        <row r="572">
          <cell r="C572" t="str">
            <v>3сп5</v>
          </cell>
          <cell r="D572" t="str">
            <v>12х1660</v>
          </cell>
          <cell r="F572">
            <v>744</v>
          </cell>
          <cell r="G572">
            <v>4950</v>
          </cell>
          <cell r="K572">
            <v>5445</v>
          </cell>
        </row>
        <row r="573">
          <cell r="C573" t="str">
            <v>17Г1СУ</v>
          </cell>
          <cell r="D573" t="str">
            <v>10,5х1660</v>
          </cell>
          <cell r="F573">
            <v>992</v>
          </cell>
          <cell r="G573">
            <v>5650</v>
          </cell>
          <cell r="K573">
            <v>6215.0000000000009</v>
          </cell>
        </row>
        <row r="574">
          <cell r="C574" t="str">
            <v>ст.20</v>
          </cell>
          <cell r="D574" t="str">
            <v>8х1250</v>
          </cell>
          <cell r="F574">
            <v>248</v>
          </cell>
          <cell r="G574">
            <v>5300</v>
          </cell>
          <cell r="K574">
            <v>5830.0000000000009</v>
          </cell>
        </row>
        <row r="575">
          <cell r="C575" t="str">
            <v>ст.20</v>
          </cell>
          <cell r="D575" t="str">
            <v>9х1250</v>
          </cell>
          <cell r="F575">
            <v>310</v>
          </cell>
          <cell r="G575">
            <v>5300</v>
          </cell>
          <cell r="K575">
            <v>5830.0000000000009</v>
          </cell>
        </row>
        <row r="576">
          <cell r="C576" t="str">
            <v>К270 В4-IV 3 сп</v>
          </cell>
        </row>
        <row r="577">
          <cell r="C577" t="str">
            <v>10Г2ФБ</v>
          </cell>
          <cell r="D577" t="str">
            <v>18,7х2500х24000</v>
          </cell>
          <cell r="F577">
            <v>300</v>
          </cell>
          <cell r="G577">
            <v>8600</v>
          </cell>
          <cell r="K577">
            <v>8600</v>
          </cell>
        </row>
        <row r="578">
          <cell r="C578" t="str">
            <v>К270 В4-IV 3 сп</v>
          </cell>
        </row>
        <row r="579">
          <cell r="C579" t="str">
            <v>февраль</v>
          </cell>
        </row>
        <row r="580">
          <cell r="C580" t="str">
            <v>К270 В4-III 10 сп</v>
          </cell>
          <cell r="D580" t="str">
            <v>0,97х660</v>
          </cell>
          <cell r="F580">
            <v>60</v>
          </cell>
          <cell r="G580">
            <v>5937</v>
          </cell>
          <cell r="K580">
            <v>6233.85</v>
          </cell>
        </row>
        <row r="581">
          <cell r="C581" t="str">
            <v>К270 В4-III 10 сп</v>
          </cell>
          <cell r="D581" t="str">
            <v>1,16х660</v>
          </cell>
          <cell r="F581">
            <v>60</v>
          </cell>
          <cell r="G581">
            <v>5937</v>
          </cell>
          <cell r="K581">
            <v>6233.85</v>
          </cell>
        </row>
        <row r="582">
          <cell r="C582" t="str">
            <v>К270 В4-III 10 сп</v>
          </cell>
          <cell r="D582" t="str">
            <v>1,16х730</v>
          </cell>
          <cell r="F582">
            <v>60</v>
          </cell>
          <cell r="G582">
            <v>5937</v>
          </cell>
          <cell r="K582">
            <v>6233.85</v>
          </cell>
        </row>
        <row r="583">
          <cell r="C583" t="str">
            <v>К270 В4-III 10 сп</v>
          </cell>
          <cell r="D583" t="str">
            <v>1,45х1225</v>
          </cell>
          <cell r="F583">
            <v>60</v>
          </cell>
          <cell r="G583">
            <v>5937</v>
          </cell>
          <cell r="K583">
            <v>6233.85</v>
          </cell>
        </row>
        <row r="584">
          <cell r="C584" t="str">
            <v>К270 В4-III 10 сп</v>
          </cell>
          <cell r="D584" t="str">
            <v>1,45х650</v>
          </cell>
          <cell r="F584">
            <v>120</v>
          </cell>
          <cell r="G584">
            <v>5937</v>
          </cell>
          <cell r="K584">
            <v>6233.85</v>
          </cell>
        </row>
        <row r="585">
          <cell r="C585" t="str">
            <v>К270 В4-III 10 сп</v>
          </cell>
          <cell r="D585" t="str">
            <v>1,95х1200</v>
          </cell>
          <cell r="F585">
            <v>120</v>
          </cell>
          <cell r="G585">
            <v>5738</v>
          </cell>
          <cell r="K585">
            <v>6024.9</v>
          </cell>
        </row>
        <row r="586">
          <cell r="C586" t="str">
            <v>К270 В4-III 10 сп</v>
          </cell>
          <cell r="D586" t="str">
            <v>2,5х1265</v>
          </cell>
          <cell r="F586">
            <v>240</v>
          </cell>
          <cell r="G586">
            <v>5738</v>
          </cell>
          <cell r="K586">
            <v>6024.9</v>
          </cell>
        </row>
        <row r="587">
          <cell r="C587" t="str">
            <v>В4-IV 08Ю ВГ</v>
          </cell>
          <cell r="D587" t="str">
            <v>1,0х660</v>
          </cell>
          <cell r="F587">
            <v>120</v>
          </cell>
          <cell r="G587">
            <v>5975</v>
          </cell>
          <cell r="K587">
            <v>6273.75</v>
          </cell>
        </row>
        <row r="588">
          <cell r="C588" t="str">
            <v>В4-IV 08Ю ВГ</v>
          </cell>
          <cell r="D588" t="str">
            <v>1,5х1200</v>
          </cell>
          <cell r="F588">
            <v>120</v>
          </cell>
          <cell r="G588">
            <v>5975</v>
          </cell>
          <cell r="K588">
            <v>6273.75</v>
          </cell>
        </row>
        <row r="589">
          <cell r="C589" t="str">
            <v>09Г2С</v>
          </cell>
          <cell r="D589" t="str">
            <v>7.6х670</v>
          </cell>
          <cell r="F589">
            <v>480</v>
          </cell>
          <cell r="G589">
            <v>5625</v>
          </cell>
          <cell r="K589">
            <v>5906.25</v>
          </cell>
        </row>
        <row r="590">
          <cell r="C590" t="str">
            <v>ст.10</v>
          </cell>
          <cell r="D590" t="str">
            <v>7.6х670</v>
          </cell>
          <cell r="F590">
            <v>600</v>
          </cell>
          <cell r="G590">
            <v>4650</v>
          </cell>
          <cell r="K590">
            <v>5187</v>
          </cell>
        </row>
        <row r="591">
          <cell r="C591" t="str">
            <v>К270 В4-IV 3 сп</v>
          </cell>
          <cell r="D591" t="str">
            <v>1.95х1200</v>
          </cell>
          <cell r="F591">
            <v>240</v>
          </cell>
          <cell r="G591">
            <v>4650</v>
          </cell>
          <cell r="K591">
            <v>5047.3500000000004</v>
          </cell>
        </row>
        <row r="592">
          <cell r="C592" t="str">
            <v>К270 В4-IV 3 сп</v>
          </cell>
          <cell r="D592" t="str">
            <v>2,85х1030</v>
          </cell>
          <cell r="F592">
            <v>300</v>
          </cell>
          <cell r="G592">
            <v>4650</v>
          </cell>
          <cell r="K592">
            <v>5047.3500000000004</v>
          </cell>
        </row>
        <row r="593">
          <cell r="C593" t="str">
            <v>К270 В4-IV 3 сп</v>
          </cell>
          <cell r="D593" t="str">
            <v>2,85х1130</v>
          </cell>
          <cell r="F593">
            <v>300</v>
          </cell>
          <cell r="G593">
            <v>4650</v>
          </cell>
          <cell r="K593">
            <v>5047.3500000000004</v>
          </cell>
        </row>
        <row r="594">
          <cell r="C594" t="str">
            <v>К270 В4-IV 3 сп</v>
          </cell>
          <cell r="D594" t="str">
            <v>2,85х1200</v>
          </cell>
          <cell r="F594">
            <v>660</v>
          </cell>
          <cell r="G594">
            <v>4650</v>
          </cell>
          <cell r="K594">
            <v>5047.3500000000004</v>
          </cell>
        </row>
        <row r="595">
          <cell r="C595" t="str">
            <v>К270 В4-IV 3 сп</v>
          </cell>
          <cell r="D595" t="str">
            <v>3,3х1025</v>
          </cell>
          <cell r="F595">
            <v>360</v>
          </cell>
          <cell r="G595">
            <v>4650</v>
          </cell>
          <cell r="K595">
            <v>5047.3500000000004</v>
          </cell>
        </row>
        <row r="596">
          <cell r="C596" t="str">
            <v>К270 В4-IV 10 сп</v>
          </cell>
          <cell r="D596" t="str">
            <v>2,85х1030</v>
          </cell>
          <cell r="F596">
            <v>120</v>
          </cell>
          <cell r="G596">
            <v>4650</v>
          </cell>
          <cell r="K596">
            <v>5316.15</v>
          </cell>
        </row>
        <row r="597">
          <cell r="C597" t="str">
            <v>К270 В4-IV 10 сп</v>
          </cell>
          <cell r="D597" t="str">
            <v>3,3х1025</v>
          </cell>
          <cell r="F597">
            <v>540</v>
          </cell>
          <cell r="G597">
            <v>4650</v>
          </cell>
          <cell r="K597">
            <v>5316.15</v>
          </cell>
        </row>
        <row r="598">
          <cell r="C598" t="str">
            <v>К270 В4-IV 10 сп</v>
          </cell>
          <cell r="D598" t="str">
            <v>3,3х1120</v>
          </cell>
          <cell r="F598">
            <v>240</v>
          </cell>
          <cell r="G598">
            <v>4650</v>
          </cell>
          <cell r="K598">
            <v>5316.15</v>
          </cell>
        </row>
        <row r="599">
          <cell r="C599" t="str">
            <v>К270 В4-IV 10 сп</v>
          </cell>
          <cell r="D599" t="str">
            <v>3,3х1185</v>
          </cell>
          <cell r="F599">
            <v>120</v>
          </cell>
          <cell r="G599">
            <v>4650</v>
          </cell>
          <cell r="K599">
            <v>5316.15</v>
          </cell>
        </row>
        <row r="600">
          <cell r="C600" t="str">
            <v>К270 В4-IV 10 сп</v>
          </cell>
          <cell r="D600" t="str">
            <v>3,75х1025</v>
          </cell>
          <cell r="F600">
            <v>300</v>
          </cell>
          <cell r="G600">
            <v>4650</v>
          </cell>
          <cell r="K600">
            <v>5316.15</v>
          </cell>
        </row>
        <row r="601">
          <cell r="C601" t="str">
            <v>К270 В4-IV 10 сп</v>
          </cell>
          <cell r="D601" t="str">
            <v>3,75х1120</v>
          </cell>
          <cell r="F601">
            <v>120</v>
          </cell>
          <cell r="G601">
            <v>4650</v>
          </cell>
          <cell r="K601">
            <v>5316.15</v>
          </cell>
        </row>
        <row r="602">
          <cell r="C602" t="str">
            <v>К270 В4-IV 10 сп</v>
          </cell>
          <cell r="D602" t="str">
            <v>3,75х1185</v>
          </cell>
          <cell r="F602">
            <v>60</v>
          </cell>
          <cell r="G602">
            <v>4650</v>
          </cell>
          <cell r="K602">
            <v>5316.15</v>
          </cell>
        </row>
        <row r="603">
          <cell r="C603" t="str">
            <v>К270 В4-IV 10 сп</v>
          </cell>
          <cell r="D603" t="str">
            <v>3,75х1380</v>
          </cell>
          <cell r="F603">
            <v>180</v>
          </cell>
          <cell r="G603">
            <v>4650</v>
          </cell>
          <cell r="K603">
            <v>5316.15</v>
          </cell>
        </row>
        <row r="604">
          <cell r="C604" t="str">
            <v xml:space="preserve">К270 В4-IV 10 </v>
          </cell>
          <cell r="D604" t="str">
            <v>3,75х1505</v>
          </cell>
          <cell r="F604">
            <v>240</v>
          </cell>
          <cell r="G604">
            <v>4650</v>
          </cell>
          <cell r="K604">
            <v>5316.15</v>
          </cell>
        </row>
        <row r="605">
          <cell r="C605" t="str">
            <v>ст.10</v>
          </cell>
          <cell r="D605" t="str">
            <v>4,25х1420</v>
          </cell>
          <cell r="F605">
            <v>300</v>
          </cell>
          <cell r="G605">
            <v>4650</v>
          </cell>
          <cell r="K605">
            <v>5286.75</v>
          </cell>
        </row>
        <row r="606">
          <cell r="C606" t="str">
            <v>ст.10</v>
          </cell>
          <cell r="D606" t="str">
            <v>4,25х1505</v>
          </cell>
          <cell r="F606">
            <v>300</v>
          </cell>
          <cell r="G606">
            <v>4650</v>
          </cell>
          <cell r="K606">
            <v>5286.75</v>
          </cell>
        </row>
        <row r="607">
          <cell r="C607" t="str">
            <v>ст.10</v>
          </cell>
          <cell r="D607" t="str">
            <v>4,7х1380</v>
          </cell>
          <cell r="F607">
            <v>300</v>
          </cell>
          <cell r="G607">
            <v>4650</v>
          </cell>
          <cell r="K607">
            <v>5286.75</v>
          </cell>
        </row>
        <row r="608">
          <cell r="C608" t="str">
            <v>ст.20</v>
          </cell>
          <cell r="D608" t="str">
            <v>4,7х1420</v>
          </cell>
          <cell r="F608">
            <v>300</v>
          </cell>
          <cell r="G608">
            <v>4650</v>
          </cell>
          <cell r="K608">
            <v>5286.75</v>
          </cell>
        </row>
        <row r="609">
          <cell r="C609" t="str">
            <v>ст.10</v>
          </cell>
          <cell r="D609" t="str">
            <v>5,7х1375</v>
          </cell>
          <cell r="F609">
            <v>600</v>
          </cell>
          <cell r="G609">
            <v>4650</v>
          </cell>
          <cell r="K609">
            <v>5226.8999999999996</v>
          </cell>
        </row>
        <row r="610">
          <cell r="C610" t="str">
            <v>ст.20</v>
          </cell>
          <cell r="D610" t="str">
            <v>5,7х1375</v>
          </cell>
          <cell r="F610">
            <v>600</v>
          </cell>
          <cell r="G610">
            <v>4650</v>
          </cell>
          <cell r="K610">
            <v>5226.8999999999996</v>
          </cell>
        </row>
        <row r="611">
          <cell r="C611" t="str">
            <v>ст.10</v>
          </cell>
          <cell r="D611" t="str">
            <v>6,7х1370</v>
          </cell>
          <cell r="F611">
            <v>1200</v>
          </cell>
          <cell r="G611">
            <v>4650</v>
          </cell>
          <cell r="K611">
            <v>5226.8999999999996</v>
          </cell>
        </row>
        <row r="612">
          <cell r="C612" t="str">
            <v>ст.20</v>
          </cell>
          <cell r="D612" t="str">
            <v>6,7х1370</v>
          </cell>
          <cell r="F612">
            <v>300</v>
          </cell>
          <cell r="G612">
            <v>4650</v>
          </cell>
          <cell r="K612">
            <v>5226.8999999999996</v>
          </cell>
        </row>
        <row r="613">
          <cell r="C613" t="str">
            <v>22ГЮ</v>
          </cell>
          <cell r="D613" t="str">
            <v>6,5х1400</v>
          </cell>
          <cell r="F613">
            <v>240</v>
          </cell>
          <cell r="G613">
            <v>6200</v>
          </cell>
          <cell r="K613">
            <v>6510</v>
          </cell>
        </row>
        <row r="614">
          <cell r="C614" t="str">
            <v>17Г1САУ</v>
          </cell>
        </row>
        <row r="615">
          <cell r="C615" t="str">
            <v>10Г2ФБ</v>
          </cell>
          <cell r="D615" t="str">
            <v>15,7х1660</v>
          </cell>
          <cell r="F615">
            <v>1736</v>
          </cell>
          <cell r="G615">
            <v>6300</v>
          </cell>
          <cell r="K615">
            <v>6930.0000000000009</v>
          </cell>
        </row>
        <row r="616">
          <cell r="C616" t="str">
            <v>17Г1СУ</v>
          </cell>
          <cell r="D616" t="str">
            <v>12х1630</v>
          </cell>
          <cell r="F616">
            <v>868</v>
          </cell>
          <cell r="G616">
            <v>5650</v>
          </cell>
          <cell r="K616">
            <v>6215.0000000000009</v>
          </cell>
        </row>
        <row r="617">
          <cell r="C617" t="str">
            <v>10Г2ФБ</v>
          </cell>
          <cell r="D617" t="str">
            <v>14х1660</v>
          </cell>
          <cell r="F617">
            <v>30</v>
          </cell>
          <cell r="G617">
            <v>6300</v>
          </cell>
          <cell r="K617">
            <v>6930.0000000000009</v>
          </cell>
        </row>
        <row r="618">
          <cell r="C618" t="str">
            <v>17Г1СУ</v>
          </cell>
          <cell r="D618" t="str">
            <v>12х1630</v>
          </cell>
          <cell r="F618">
            <v>2170</v>
          </cell>
          <cell r="G618">
            <v>5650</v>
          </cell>
          <cell r="K618">
            <v>6215.0000000000009</v>
          </cell>
        </row>
        <row r="619">
          <cell r="C619" t="str">
            <v>17Г1САУ</v>
          </cell>
          <cell r="D619" t="str">
            <v>12х1630</v>
          </cell>
          <cell r="F619">
            <v>1302</v>
          </cell>
          <cell r="G619">
            <v>5650</v>
          </cell>
          <cell r="K619">
            <v>6215.0000000000009</v>
          </cell>
        </row>
        <row r="620">
          <cell r="C620" t="str">
            <v>17Г1САУ</v>
          </cell>
          <cell r="D620" t="str">
            <v>8х1050</v>
          </cell>
          <cell r="F620">
            <v>1240</v>
          </cell>
          <cell r="G620">
            <v>5650</v>
          </cell>
          <cell r="K620">
            <v>6215.0000000000009</v>
          </cell>
        </row>
        <row r="621">
          <cell r="C621" t="str">
            <v>17Г1САУ</v>
          </cell>
          <cell r="D621" t="str">
            <v>8х1250</v>
          </cell>
          <cell r="F621">
            <v>2232</v>
          </cell>
          <cell r="G621">
            <v>5650</v>
          </cell>
          <cell r="K621">
            <v>6215.0000000000009</v>
          </cell>
        </row>
        <row r="622">
          <cell r="C622" t="str">
            <v>17Г1САУ</v>
          </cell>
          <cell r="D622" t="str">
            <v>9х1250</v>
          </cell>
          <cell r="F622">
            <v>1240</v>
          </cell>
          <cell r="G622">
            <v>5650</v>
          </cell>
          <cell r="K622">
            <v>6215.0000000000009</v>
          </cell>
        </row>
        <row r="623">
          <cell r="C623" t="str">
            <v>17Г1САУ</v>
          </cell>
          <cell r="D623" t="str">
            <v>10х1250</v>
          </cell>
          <cell r="F623">
            <v>1364</v>
          </cell>
          <cell r="G623">
            <v>5650</v>
          </cell>
          <cell r="K623">
            <v>6215.0000000000009</v>
          </cell>
        </row>
        <row r="624">
          <cell r="C624" t="str">
            <v>17Г1САУ</v>
          </cell>
          <cell r="D624" t="str">
            <v>14х1630</v>
          </cell>
          <cell r="F624">
            <v>1984</v>
          </cell>
          <cell r="G624">
            <v>5650</v>
          </cell>
          <cell r="K624">
            <v>6215.0000000000009</v>
          </cell>
        </row>
        <row r="625">
          <cell r="C625" t="str">
            <v>17Г1САУ</v>
          </cell>
          <cell r="D625" t="str">
            <v>14,3х1630</v>
          </cell>
          <cell r="F625">
            <v>1364</v>
          </cell>
          <cell r="G625">
            <v>5650</v>
          </cell>
          <cell r="K625">
            <v>6215.0000000000009</v>
          </cell>
        </row>
        <row r="626">
          <cell r="C626" t="str">
            <v>ст.20</v>
          </cell>
          <cell r="D626" t="str">
            <v>8х1250</v>
          </cell>
          <cell r="F626">
            <v>558</v>
          </cell>
          <cell r="G626">
            <v>5300</v>
          </cell>
          <cell r="K626">
            <v>5830.0000000000009</v>
          </cell>
        </row>
        <row r="627">
          <cell r="C627" t="str">
            <v>17Г1С</v>
          </cell>
          <cell r="D627" t="str">
            <v>8х1250</v>
          </cell>
          <cell r="F627">
            <v>372</v>
          </cell>
          <cell r="G627">
            <v>5650</v>
          </cell>
          <cell r="K627">
            <v>6215.0000000000009</v>
          </cell>
        </row>
        <row r="628">
          <cell r="C628" t="str">
            <v>17Г1СУ</v>
          </cell>
          <cell r="D628" t="str">
            <v>15,7х1630</v>
          </cell>
          <cell r="F628">
            <v>1984</v>
          </cell>
          <cell r="G628">
            <v>5650</v>
          </cell>
          <cell r="K628">
            <v>6215.0000000000009</v>
          </cell>
        </row>
        <row r="629">
          <cell r="C629" t="str">
            <v>17Г1САУ</v>
          </cell>
          <cell r="D629" t="str">
            <v>12,4х1630</v>
          </cell>
          <cell r="F629">
            <v>496</v>
          </cell>
          <cell r="G629">
            <v>5650</v>
          </cell>
          <cell r="K629">
            <v>6215.0000000000009</v>
          </cell>
        </row>
        <row r="630">
          <cell r="C630" t="str">
            <v>май</v>
          </cell>
        </row>
        <row r="631">
          <cell r="C631" t="str">
            <v>март</v>
          </cell>
        </row>
        <row r="632">
          <cell r="C632" t="str">
            <v>К270 В4-III 10 сп</v>
          </cell>
          <cell r="D632" t="str">
            <v>0,97х660</v>
          </cell>
          <cell r="F632">
            <v>120</v>
          </cell>
          <cell r="G632">
            <v>5937</v>
          </cell>
          <cell r="K632">
            <v>6233.85</v>
          </cell>
        </row>
        <row r="633">
          <cell r="C633" t="str">
            <v>К270 В4-III 10 сп</v>
          </cell>
          <cell r="D633" t="str">
            <v>1,16х730</v>
          </cell>
          <cell r="F633">
            <v>60</v>
          </cell>
          <cell r="G633">
            <v>5937</v>
          </cell>
          <cell r="K633">
            <v>6233.85</v>
          </cell>
        </row>
        <row r="634">
          <cell r="C634" t="str">
            <v>К270 В4-III 10 сп</v>
          </cell>
          <cell r="D634" t="str">
            <v>1,45х650</v>
          </cell>
          <cell r="F634">
            <v>60</v>
          </cell>
          <cell r="G634">
            <v>5937</v>
          </cell>
          <cell r="K634">
            <v>6233.85</v>
          </cell>
        </row>
        <row r="635">
          <cell r="C635" t="str">
            <v>К270 В4-III 10 сп</v>
          </cell>
          <cell r="D635" t="str">
            <v>1,45х1225</v>
          </cell>
          <cell r="F635">
            <v>180</v>
          </cell>
          <cell r="G635">
            <v>5937</v>
          </cell>
          <cell r="K635">
            <v>6233.85</v>
          </cell>
        </row>
        <row r="636">
          <cell r="C636" t="str">
            <v>К270 В4-III 10 сп</v>
          </cell>
          <cell r="D636" t="str">
            <v>1,45х1255</v>
          </cell>
          <cell r="F636">
            <v>60</v>
          </cell>
          <cell r="G636">
            <v>5937</v>
          </cell>
          <cell r="K636">
            <v>6233.85</v>
          </cell>
        </row>
        <row r="637">
          <cell r="C637" t="str">
            <v>К270 В4-III 10 сп</v>
          </cell>
          <cell r="D637" t="str">
            <v>1,95х1200</v>
          </cell>
          <cell r="F637">
            <v>180</v>
          </cell>
          <cell r="G637">
            <v>5738</v>
          </cell>
          <cell r="K637">
            <v>6024.9</v>
          </cell>
        </row>
        <row r="638">
          <cell r="C638" t="str">
            <v>В4-IV 08Ю ВГ</v>
          </cell>
          <cell r="D638" t="str">
            <v>1,0х660</v>
          </cell>
          <cell r="F638">
            <v>60</v>
          </cell>
          <cell r="G638">
            <v>5975</v>
          </cell>
          <cell r="K638">
            <v>6273.75</v>
          </cell>
        </row>
        <row r="639">
          <cell r="C639" t="str">
            <v>В4-IV 08Ю ВГ</v>
          </cell>
          <cell r="D639" t="str">
            <v>1,5х1200</v>
          </cell>
          <cell r="F639">
            <v>120</v>
          </cell>
          <cell r="G639">
            <v>5975</v>
          </cell>
          <cell r="K639">
            <v>6273.75</v>
          </cell>
        </row>
        <row r="640">
          <cell r="C640" t="str">
            <v>К270 В4-IV 3 сп</v>
          </cell>
          <cell r="D640" t="str">
            <v>2,85х1030</v>
          </cell>
          <cell r="F640">
            <v>180</v>
          </cell>
          <cell r="G640">
            <v>4650</v>
          </cell>
          <cell r="K640">
            <v>5047.3500000000004</v>
          </cell>
        </row>
        <row r="641">
          <cell r="C641" t="str">
            <v>К270 В4-IV 3 сп</v>
          </cell>
          <cell r="D641" t="str">
            <v>2,85х1130</v>
          </cell>
          <cell r="F641">
            <v>720</v>
          </cell>
          <cell r="G641">
            <v>4650</v>
          </cell>
          <cell r="K641">
            <v>5047.3500000000004</v>
          </cell>
        </row>
        <row r="642">
          <cell r="C642" t="str">
            <v>К270 В4-IV 3 сп</v>
          </cell>
          <cell r="D642" t="str">
            <v>2,85х1200</v>
          </cell>
          <cell r="F642">
            <v>900</v>
          </cell>
          <cell r="G642">
            <v>4650</v>
          </cell>
          <cell r="K642">
            <v>5047.3500000000004</v>
          </cell>
        </row>
        <row r="643">
          <cell r="C643" t="str">
            <v>К270 В4-IV 3 сп</v>
          </cell>
          <cell r="D643" t="str">
            <v>3,3х1025</v>
          </cell>
          <cell r="F643">
            <v>420</v>
          </cell>
          <cell r="G643">
            <v>4650</v>
          </cell>
          <cell r="K643">
            <v>5047.3500000000004</v>
          </cell>
        </row>
        <row r="644">
          <cell r="C644" t="str">
            <v>К270 В4-IV 3 сп</v>
          </cell>
          <cell r="D644" t="str">
            <v>3,3х1120</v>
          </cell>
          <cell r="F644">
            <v>300</v>
          </cell>
          <cell r="G644">
            <v>4650</v>
          </cell>
          <cell r="K644">
            <v>5047.3500000000004</v>
          </cell>
        </row>
        <row r="645">
          <cell r="C645" t="str">
            <v>К270 В4-IV 3 сп</v>
          </cell>
          <cell r="D645" t="str">
            <v>3,3х1185</v>
          </cell>
          <cell r="F645">
            <v>180</v>
          </cell>
          <cell r="G645">
            <v>4650</v>
          </cell>
          <cell r="K645">
            <v>5047.3500000000004</v>
          </cell>
        </row>
        <row r="646">
          <cell r="C646" t="str">
            <v>К270 В4-IV 10 сп</v>
          </cell>
          <cell r="D646" t="str">
            <v>2,85х1030</v>
          </cell>
          <cell r="F646">
            <v>180</v>
          </cell>
          <cell r="G646">
            <v>4650</v>
          </cell>
          <cell r="K646">
            <v>5316.15</v>
          </cell>
        </row>
        <row r="647">
          <cell r="C647" t="str">
            <v>К270 В4-IV 10 сп</v>
          </cell>
          <cell r="D647" t="str">
            <v>2,85х1130</v>
          </cell>
          <cell r="F647">
            <v>180</v>
          </cell>
          <cell r="G647">
            <v>4650</v>
          </cell>
          <cell r="K647">
            <v>5316.15</v>
          </cell>
        </row>
        <row r="648">
          <cell r="C648" t="str">
            <v>К270 В4-IV 10 сп</v>
          </cell>
          <cell r="D648" t="str">
            <v>2,85х1200</v>
          </cell>
          <cell r="F648">
            <v>240</v>
          </cell>
          <cell r="G648">
            <v>4650</v>
          </cell>
          <cell r="K648">
            <v>5316.15</v>
          </cell>
        </row>
        <row r="649">
          <cell r="C649" t="str">
            <v>К270 В4-IV 10 сп</v>
          </cell>
          <cell r="D649" t="str">
            <v>3,3х1025</v>
          </cell>
          <cell r="F649">
            <v>600</v>
          </cell>
          <cell r="G649">
            <v>4650</v>
          </cell>
          <cell r="K649">
            <v>5316.15</v>
          </cell>
        </row>
        <row r="650">
          <cell r="C650" t="str">
            <v>К270 В4-IV 10 сп</v>
          </cell>
          <cell r="D650" t="str">
            <v>3,3х1185</v>
          </cell>
          <cell r="F650">
            <v>240</v>
          </cell>
          <cell r="G650">
            <v>4650</v>
          </cell>
          <cell r="K650">
            <v>5316.15</v>
          </cell>
        </row>
        <row r="651">
          <cell r="C651" t="str">
            <v>К270 В4-IV 10 сп</v>
          </cell>
          <cell r="D651" t="str">
            <v>3,3х1120</v>
          </cell>
          <cell r="F651">
            <v>300</v>
          </cell>
          <cell r="G651">
            <v>4650</v>
          </cell>
          <cell r="K651">
            <v>5316.15</v>
          </cell>
        </row>
        <row r="652">
          <cell r="C652" t="str">
            <v>К270 В4-IV 10 сп</v>
          </cell>
          <cell r="D652" t="str">
            <v>3,75х1025</v>
          </cell>
          <cell r="F652">
            <v>420</v>
          </cell>
          <cell r="G652">
            <v>4650</v>
          </cell>
          <cell r="K652">
            <v>5316.15</v>
          </cell>
        </row>
        <row r="653">
          <cell r="C653" t="str">
            <v>К270 В4-IV 10 сп</v>
          </cell>
          <cell r="D653" t="str">
            <v>3,75х1120</v>
          </cell>
          <cell r="F653">
            <v>240</v>
          </cell>
          <cell r="G653">
            <v>4650</v>
          </cell>
          <cell r="K653">
            <v>5316.15</v>
          </cell>
        </row>
        <row r="654">
          <cell r="C654" t="str">
            <v>К270 В4-IV 10 сп</v>
          </cell>
          <cell r="D654" t="str">
            <v>3,75х1185</v>
          </cell>
          <cell r="F654">
            <v>180</v>
          </cell>
          <cell r="G654">
            <v>4650</v>
          </cell>
          <cell r="K654">
            <v>5316.15</v>
          </cell>
        </row>
        <row r="655">
          <cell r="C655" t="str">
            <v>К270 В4-IV 10 сп</v>
          </cell>
          <cell r="D655" t="str">
            <v>3,75х1505</v>
          </cell>
          <cell r="F655">
            <v>240</v>
          </cell>
          <cell r="G655">
            <v>4650</v>
          </cell>
          <cell r="K655">
            <v>5316.15</v>
          </cell>
        </row>
        <row r="656">
          <cell r="C656" t="str">
            <v>ст.10</v>
          </cell>
          <cell r="D656" t="str">
            <v>4,25х1010</v>
          </cell>
          <cell r="F656">
            <v>120</v>
          </cell>
          <cell r="G656">
            <v>4650</v>
          </cell>
          <cell r="K656">
            <v>5286.75</v>
          </cell>
        </row>
        <row r="657">
          <cell r="C657" t="str">
            <v>ст.10</v>
          </cell>
          <cell r="D657" t="str">
            <v>4,25х1420</v>
          </cell>
          <cell r="F657">
            <v>1500</v>
          </cell>
          <cell r="G657">
            <v>4650</v>
          </cell>
          <cell r="K657">
            <v>5286.75</v>
          </cell>
        </row>
        <row r="658">
          <cell r="C658" t="str">
            <v>ст.10</v>
          </cell>
          <cell r="D658" t="str">
            <v>4,25х1505</v>
          </cell>
          <cell r="F658">
            <v>600</v>
          </cell>
          <cell r="G658">
            <v>4650</v>
          </cell>
          <cell r="K658">
            <v>5286.75</v>
          </cell>
        </row>
        <row r="659">
          <cell r="C659" t="str">
            <v>ст.20</v>
          </cell>
          <cell r="D659" t="str">
            <v>4,25х1505</v>
          </cell>
          <cell r="F659">
            <v>300</v>
          </cell>
          <cell r="G659">
            <v>4650</v>
          </cell>
          <cell r="K659">
            <v>5286.75</v>
          </cell>
        </row>
        <row r="660">
          <cell r="C660" t="str">
            <v>ст.10</v>
          </cell>
          <cell r="D660" t="str">
            <v>4,7х1490</v>
          </cell>
          <cell r="F660">
            <v>1500</v>
          </cell>
          <cell r="G660">
            <v>4650</v>
          </cell>
          <cell r="K660">
            <v>5286.75</v>
          </cell>
        </row>
        <row r="661">
          <cell r="C661" t="str">
            <v>ст.20</v>
          </cell>
          <cell r="D661" t="str">
            <v>4,7х1490</v>
          </cell>
          <cell r="F661">
            <v>600</v>
          </cell>
          <cell r="G661">
            <v>4650</v>
          </cell>
          <cell r="K661">
            <v>5286.75</v>
          </cell>
        </row>
        <row r="662">
          <cell r="C662" t="str">
            <v>ст.10</v>
          </cell>
          <cell r="D662" t="str">
            <v>5,7х1060</v>
          </cell>
          <cell r="F662">
            <v>300</v>
          </cell>
          <cell r="G662">
            <v>4650</v>
          </cell>
          <cell r="K662">
            <v>5226.8999999999996</v>
          </cell>
        </row>
        <row r="663">
          <cell r="C663" t="str">
            <v>ст.10</v>
          </cell>
          <cell r="D663" t="str">
            <v>5,7х1375</v>
          </cell>
          <cell r="F663">
            <v>1200</v>
          </cell>
          <cell r="G663">
            <v>4650</v>
          </cell>
          <cell r="K663">
            <v>5226.8999999999996</v>
          </cell>
        </row>
        <row r="664">
          <cell r="C664" t="str">
            <v>ст.20</v>
          </cell>
          <cell r="D664" t="str">
            <v>5,7х1375</v>
          </cell>
          <cell r="F664">
            <v>600</v>
          </cell>
          <cell r="G664">
            <v>4650</v>
          </cell>
          <cell r="K664">
            <v>5226.8999999999996</v>
          </cell>
        </row>
        <row r="665">
          <cell r="C665" t="str">
            <v>ст.20</v>
          </cell>
          <cell r="D665" t="str">
            <v>5,7х1485</v>
          </cell>
          <cell r="F665">
            <v>300</v>
          </cell>
          <cell r="G665">
            <v>4650</v>
          </cell>
          <cell r="K665">
            <v>5226.8999999999996</v>
          </cell>
        </row>
        <row r="666">
          <cell r="C666" t="str">
            <v>ст.20</v>
          </cell>
          <cell r="D666" t="str">
            <v>7,6х482</v>
          </cell>
          <cell r="F666">
            <v>300</v>
          </cell>
          <cell r="G666">
            <v>4650</v>
          </cell>
          <cell r="K666">
            <v>5187</v>
          </cell>
        </row>
        <row r="667">
          <cell r="C667" t="str">
            <v>09Г2С</v>
          </cell>
          <cell r="D667" t="str">
            <v>7.6х670</v>
          </cell>
          <cell r="F667">
            <v>120</v>
          </cell>
          <cell r="G667">
            <v>5625</v>
          </cell>
          <cell r="K667">
            <v>5906.25</v>
          </cell>
        </row>
        <row r="668">
          <cell r="C668" t="str">
            <v>ст.20</v>
          </cell>
          <cell r="D668" t="str">
            <v>4.7х1420</v>
          </cell>
          <cell r="F668">
            <v>300</v>
          </cell>
          <cell r="G668">
            <v>4650</v>
          </cell>
          <cell r="H668" t="str">
            <v>ТУ 14-1-3579-83</v>
          </cell>
          <cell r="K668">
            <v>5286.75</v>
          </cell>
        </row>
        <row r="669">
          <cell r="C669" t="str">
            <v>17Г1САУ</v>
          </cell>
        </row>
        <row r="670">
          <cell r="C670" t="str">
            <v>17Г1САУ</v>
          </cell>
          <cell r="D670" t="str">
            <v>8х1250</v>
          </cell>
          <cell r="F670">
            <v>1612</v>
          </cell>
          <cell r="G670">
            <v>5650</v>
          </cell>
          <cell r="H670" t="str">
            <v>ТУ 14-1-5407-2000</v>
          </cell>
          <cell r="K670">
            <v>6215.0000000000009</v>
          </cell>
          <cell r="AB670" t="str">
            <v>720х8</v>
          </cell>
        </row>
        <row r="671">
          <cell r="C671" t="str">
            <v>17Г1САУ</v>
          </cell>
          <cell r="D671" t="str">
            <v>9х1250</v>
          </cell>
          <cell r="F671">
            <v>868</v>
          </cell>
          <cell r="G671">
            <v>5650</v>
          </cell>
          <cell r="K671">
            <v>6215.0000000000009</v>
          </cell>
          <cell r="AB671" t="str">
            <v>720х9</v>
          </cell>
        </row>
        <row r="672">
          <cell r="C672" t="str">
            <v>17Г1САУ</v>
          </cell>
          <cell r="D672" t="str">
            <v>10х1250</v>
          </cell>
          <cell r="F672">
            <v>1364</v>
          </cell>
          <cell r="G672">
            <v>5650</v>
          </cell>
          <cell r="K672">
            <v>6215.0000000000009</v>
          </cell>
          <cell r="AB672" t="str">
            <v>720х10</v>
          </cell>
        </row>
        <row r="673">
          <cell r="C673" t="str">
            <v>17Г1САУ</v>
          </cell>
          <cell r="D673" t="str">
            <v>14х1630</v>
          </cell>
          <cell r="F673">
            <v>4588</v>
          </cell>
          <cell r="G673">
            <v>5650</v>
          </cell>
          <cell r="K673">
            <v>6215.0000000000009</v>
          </cell>
          <cell r="AB673" t="str">
            <v>1020х14</v>
          </cell>
        </row>
        <row r="674">
          <cell r="C674" t="str">
            <v>17Г1СУ</v>
          </cell>
          <cell r="D674" t="str">
            <v>14,6х1630</v>
          </cell>
          <cell r="F674">
            <v>2046</v>
          </cell>
          <cell r="G674">
            <v>5650</v>
          </cell>
          <cell r="K674">
            <v>6215.0000000000009</v>
          </cell>
          <cell r="AB674" t="str">
            <v>1220х14,6</v>
          </cell>
        </row>
        <row r="675">
          <cell r="C675" t="str">
            <v>17Г1СУ</v>
          </cell>
          <cell r="D675" t="str">
            <v>10,5х1630</v>
          </cell>
          <cell r="F675">
            <v>4154</v>
          </cell>
          <cell r="G675">
            <v>5650</v>
          </cell>
          <cell r="K675">
            <v>6215.0000000000009</v>
          </cell>
        </row>
        <row r="676">
          <cell r="C676" t="str">
            <v>17Г1СУ</v>
          </cell>
          <cell r="D676" t="str">
            <v>12х1630</v>
          </cell>
          <cell r="F676">
            <v>7440</v>
          </cell>
          <cell r="G676">
            <v>5650</v>
          </cell>
          <cell r="K676">
            <v>6215.0000000000009</v>
          </cell>
        </row>
        <row r="677">
          <cell r="C677" t="str">
            <v>ст.20</v>
          </cell>
        </row>
        <row r="678">
          <cell r="C678" t="str">
            <v>апрель</v>
          </cell>
        </row>
        <row r="679">
          <cell r="C679" t="str">
            <v>К270 В4-III 10 сп</v>
          </cell>
          <cell r="D679" t="str">
            <v>0,97 х 735</v>
          </cell>
          <cell r="F679">
            <v>120</v>
          </cell>
          <cell r="G679">
            <v>5937</v>
          </cell>
          <cell r="H679" t="str">
            <v>В-ПН-НО-ГОСТ 19904-90,         ГОСТ 16523-97</v>
          </cell>
          <cell r="K679">
            <v>6233.85</v>
          </cell>
          <cell r="AB679" t="str">
            <v>16-18х1.0</v>
          </cell>
        </row>
        <row r="680">
          <cell r="C680" t="str">
            <v>К270 В4-III 10 сп</v>
          </cell>
          <cell r="D680" t="str">
            <v>0,97 х 640</v>
          </cell>
          <cell r="F680">
            <v>60</v>
          </cell>
          <cell r="G680">
            <v>5937</v>
          </cell>
          <cell r="K680">
            <v>6233.85</v>
          </cell>
          <cell r="AB680" t="str">
            <v>16-18х1.0</v>
          </cell>
        </row>
        <row r="681">
          <cell r="C681" t="str">
            <v>К270 В4-III 10 сп</v>
          </cell>
          <cell r="D681" t="str">
            <v>0,97 х 600</v>
          </cell>
          <cell r="F681">
            <v>60</v>
          </cell>
          <cell r="G681">
            <v>5937</v>
          </cell>
          <cell r="K681">
            <v>6233.85</v>
          </cell>
          <cell r="AB681" t="str">
            <v>16-18х1.0</v>
          </cell>
        </row>
        <row r="682">
          <cell r="C682" t="str">
            <v>К270 В4-III 10 сп</v>
          </cell>
          <cell r="D682" t="str">
            <v>1,16 х 730</v>
          </cell>
          <cell r="F682">
            <v>60</v>
          </cell>
          <cell r="G682">
            <v>5937</v>
          </cell>
          <cell r="K682">
            <v>6233.85</v>
          </cell>
          <cell r="AB682" t="str">
            <v>16-57х1.2</v>
          </cell>
        </row>
        <row r="683">
          <cell r="C683" t="str">
            <v>К270 В4-III 10 сп</v>
          </cell>
          <cell r="D683" t="str">
            <v>1,45 х 650</v>
          </cell>
          <cell r="F683">
            <v>180</v>
          </cell>
          <cell r="G683">
            <v>5937</v>
          </cell>
          <cell r="K683">
            <v>6233.85</v>
          </cell>
          <cell r="AB683" t="str">
            <v>10-76х1.5</v>
          </cell>
        </row>
        <row r="684">
          <cell r="C684" t="str">
            <v>К270 В4-III 10 сп</v>
          </cell>
          <cell r="D684" t="str">
            <v>1,45 х1210</v>
          </cell>
          <cell r="F684">
            <v>120</v>
          </cell>
          <cell r="G684">
            <v>5937</v>
          </cell>
          <cell r="K684">
            <v>6233.85</v>
          </cell>
          <cell r="AB684" t="str">
            <v>10-76х1.5</v>
          </cell>
        </row>
        <row r="685">
          <cell r="C685" t="str">
            <v>К270 В4-III 10 сп</v>
          </cell>
          <cell r="D685" t="str">
            <v>1,45 х1255</v>
          </cell>
          <cell r="F685">
            <v>240</v>
          </cell>
          <cell r="G685">
            <v>5937</v>
          </cell>
          <cell r="K685">
            <v>6233.85</v>
          </cell>
          <cell r="AB685" t="str">
            <v>10-76х1.5</v>
          </cell>
        </row>
        <row r="686">
          <cell r="C686" t="str">
            <v>К270 В4-III 10 сп</v>
          </cell>
          <cell r="D686" t="str">
            <v>1,95 х1215</v>
          </cell>
          <cell r="F686">
            <v>60</v>
          </cell>
          <cell r="G686">
            <v>5738</v>
          </cell>
          <cell r="K686">
            <v>6024.9</v>
          </cell>
          <cell r="AB686" t="str">
            <v>18-76х2.0</v>
          </cell>
        </row>
        <row r="687">
          <cell r="C687" t="str">
            <v>К270 В4-III 10 сп</v>
          </cell>
          <cell r="D687" t="str">
            <v>2,0  х1200</v>
          </cell>
          <cell r="F687">
            <v>60</v>
          </cell>
          <cell r="G687">
            <v>5738</v>
          </cell>
          <cell r="K687">
            <v>6024.9</v>
          </cell>
          <cell r="AB687" t="str">
            <v>30-76х2.0</v>
          </cell>
        </row>
        <row r="688">
          <cell r="C688" t="str">
            <v>К270 В4-III 10 сп</v>
          </cell>
          <cell r="D688" t="str">
            <v>2,5  х1265</v>
          </cell>
          <cell r="F688">
            <v>300</v>
          </cell>
          <cell r="G688">
            <v>5738</v>
          </cell>
          <cell r="K688">
            <v>6024.9</v>
          </cell>
          <cell r="AB688" t="str">
            <v xml:space="preserve"> 28;51х2.5</v>
          </cell>
        </row>
        <row r="689">
          <cell r="C689" t="str">
            <v>К270 В4-III 08 кп</v>
          </cell>
          <cell r="D689" t="str">
            <v>2,0  х1210</v>
          </cell>
          <cell r="F689">
            <v>180</v>
          </cell>
          <cell r="G689">
            <v>5738</v>
          </cell>
          <cell r="K689">
            <v>6024.9</v>
          </cell>
          <cell r="AB689" t="str">
            <v>30-76х2.0</v>
          </cell>
        </row>
        <row r="690">
          <cell r="C690" t="str">
            <v>09Г2С</v>
          </cell>
        </row>
        <row r="691">
          <cell r="C691" t="str">
            <v>К270 В4-IV 3 сп</v>
          </cell>
          <cell r="D691" t="str">
            <v>2,85 х1030</v>
          </cell>
          <cell r="F691">
            <v>240</v>
          </cell>
          <cell r="G691">
            <v>4650</v>
          </cell>
          <cell r="H691" t="str">
            <v>В-ПН-НО-ГОСТ 19903-74,         ГОСТ 16523-97</v>
          </cell>
          <cell r="K691">
            <v>5047.3500000000004</v>
          </cell>
          <cell r="AB691" t="str">
            <v>ду15-20</v>
          </cell>
        </row>
        <row r="692">
          <cell r="C692" t="str">
            <v>К270 В4-IV 3 сп</v>
          </cell>
          <cell r="D692" t="str">
            <v>2,85 х1130</v>
          </cell>
          <cell r="F692">
            <v>720</v>
          </cell>
          <cell r="G692">
            <v>4650</v>
          </cell>
          <cell r="H692" t="str">
            <v>В-ПН-НО-ГОСТ 19903-74,         ГОСТ 16523-97</v>
          </cell>
          <cell r="K692">
            <v>5047.3500000000004</v>
          </cell>
          <cell r="AB692" t="str">
            <v>ду15-32</v>
          </cell>
        </row>
        <row r="693">
          <cell r="C693" t="str">
            <v>К270 В4-IV 3 сп</v>
          </cell>
          <cell r="D693" t="str">
            <v>2,85 х1200</v>
          </cell>
          <cell r="F693">
            <v>900</v>
          </cell>
          <cell r="G693">
            <v>4650</v>
          </cell>
          <cell r="H693" t="str">
            <v>В-ПН-НО-ГОСТ 19903-74,         ГОСТ 16523-97</v>
          </cell>
          <cell r="K693">
            <v>5047.3500000000004</v>
          </cell>
          <cell r="AB693" t="str">
            <v>ду15-32</v>
          </cell>
        </row>
        <row r="694">
          <cell r="C694" t="str">
            <v>К270 В4-IV 3 сп</v>
          </cell>
          <cell r="D694" t="str">
            <v>3,3  х1025</v>
          </cell>
          <cell r="F694">
            <v>420</v>
          </cell>
          <cell r="G694">
            <v>4650</v>
          </cell>
          <cell r="H694" t="str">
            <v>В-ПН-НО-ГОСТ 19903-74,         ГОСТ 16523-97</v>
          </cell>
          <cell r="K694">
            <v>5047.3500000000004</v>
          </cell>
          <cell r="AB694" t="str">
            <v>ду32-100</v>
          </cell>
        </row>
        <row r="695">
          <cell r="C695" t="str">
            <v>К270 В4-IV 3 сп</v>
          </cell>
          <cell r="D695" t="str">
            <v>3,3  х1120</v>
          </cell>
          <cell r="F695">
            <v>240</v>
          </cell>
          <cell r="G695">
            <v>4650</v>
          </cell>
          <cell r="H695" t="str">
            <v>В-ПН-НО-ГОСТ 19903-74,         ГОСТ 16523-97</v>
          </cell>
          <cell r="K695">
            <v>5047.3500000000004</v>
          </cell>
          <cell r="AB695" t="str">
            <v>ду32-100</v>
          </cell>
        </row>
        <row r="696">
          <cell r="C696" t="str">
            <v>К270 В4-IV 3 сп</v>
          </cell>
          <cell r="D696" t="str">
            <v>3,3  х1185</v>
          </cell>
          <cell r="F696">
            <v>180</v>
          </cell>
          <cell r="G696">
            <v>4650</v>
          </cell>
          <cell r="H696" t="str">
            <v>В-ПН-НО-ГОСТ 19903-74,         ГОСТ 16523-97</v>
          </cell>
          <cell r="K696">
            <v>5047.3500000000004</v>
          </cell>
          <cell r="AB696" t="str">
            <v>ду32-100</v>
          </cell>
        </row>
        <row r="697">
          <cell r="C697" t="str">
            <v>К270 В4-IV 10 сп</v>
          </cell>
          <cell r="D697" t="str">
            <v>2,85 х1030</v>
          </cell>
          <cell r="F697">
            <v>180</v>
          </cell>
          <cell r="G697">
            <v>4650</v>
          </cell>
          <cell r="H697" t="str">
            <v>В-ПН-НО-ГОСТ 19903-74,         ГОСТ 16523-97</v>
          </cell>
          <cell r="K697">
            <v>5316.15</v>
          </cell>
          <cell r="AB697" t="str">
            <v>ду15-20</v>
          </cell>
        </row>
        <row r="698">
          <cell r="C698" t="str">
            <v>К270 В4-IV 10 сп</v>
          </cell>
          <cell r="D698" t="str">
            <v>2,85 х1130</v>
          </cell>
          <cell r="F698">
            <v>180</v>
          </cell>
          <cell r="G698">
            <v>4650</v>
          </cell>
          <cell r="H698" t="str">
            <v>В-ПН-НО-ГОСТ 19903-74,         ГОСТ 16523-97</v>
          </cell>
          <cell r="K698">
            <v>5316.15</v>
          </cell>
          <cell r="AB698" t="str">
            <v>ду15-32</v>
          </cell>
        </row>
        <row r="699">
          <cell r="C699" t="str">
            <v>К270 В4-IV 10 сп</v>
          </cell>
          <cell r="D699" t="str">
            <v>2,85 х1200</v>
          </cell>
          <cell r="F699">
            <v>180</v>
          </cell>
          <cell r="G699">
            <v>4650</v>
          </cell>
          <cell r="H699" t="str">
            <v>В-ПН-НО-ГОСТ 19903-74,         ГОСТ 16523-97</v>
          </cell>
          <cell r="K699">
            <v>5316.15</v>
          </cell>
          <cell r="AB699" t="str">
            <v>ду15-32</v>
          </cell>
        </row>
        <row r="700">
          <cell r="C700" t="str">
            <v>К270 В4-IV 10 сп</v>
          </cell>
          <cell r="D700" t="str">
            <v>3,3  х1025</v>
          </cell>
          <cell r="F700">
            <v>660</v>
          </cell>
          <cell r="G700">
            <v>4650</v>
          </cell>
          <cell r="H700" t="str">
            <v>В-ПН-НО-ГОСТ 19903-74,         ГОСТ 16523-97</v>
          </cell>
          <cell r="K700">
            <v>5316.15</v>
          </cell>
          <cell r="AB700" t="str">
            <v>ду25-80</v>
          </cell>
        </row>
        <row r="701">
          <cell r="C701" t="str">
            <v>К270 В4-IV 10 сп</v>
          </cell>
          <cell r="D701" t="str">
            <v>3,3  х1120</v>
          </cell>
          <cell r="F701">
            <v>360</v>
          </cell>
          <cell r="G701">
            <v>4650</v>
          </cell>
          <cell r="H701" t="str">
            <v>В-ПН-НО-ГОСТ 19903-74,         ГОСТ 16523-97</v>
          </cell>
          <cell r="K701">
            <v>5316.15</v>
          </cell>
          <cell r="AB701" t="str">
            <v>57-108х3.5</v>
          </cell>
        </row>
        <row r="702">
          <cell r="C702" t="str">
            <v>К270 В4-IV 10 сп</v>
          </cell>
          <cell r="D702" t="str">
            <v>3,3  х1185</v>
          </cell>
          <cell r="F702">
            <v>240</v>
          </cell>
          <cell r="G702">
            <v>4650</v>
          </cell>
          <cell r="H702" t="str">
            <v>В-ПН-НО-ГОСТ 19903-74,         ГОСТ 16523-97</v>
          </cell>
          <cell r="K702">
            <v>5316.15</v>
          </cell>
          <cell r="AB702" t="str">
            <v>57-108х3.5</v>
          </cell>
        </row>
        <row r="703">
          <cell r="C703" t="str">
            <v>К270 В4-IV 10 сп</v>
          </cell>
          <cell r="D703" t="str">
            <v>3,75 х1025</v>
          </cell>
          <cell r="F703">
            <v>480</v>
          </cell>
          <cell r="G703">
            <v>4650</v>
          </cell>
          <cell r="H703" t="str">
            <v>В-ПН-НО-ГОСТ 19903-74,         ГОСТ 16523-97</v>
          </cell>
          <cell r="K703">
            <v>5316.15</v>
          </cell>
          <cell r="AB703" t="str">
            <v>57-108х4.0</v>
          </cell>
        </row>
        <row r="704">
          <cell r="C704" t="str">
            <v>К270 В4-IV 10 сп</v>
          </cell>
          <cell r="D704" t="str">
            <v>3,75 х1120</v>
          </cell>
          <cell r="F704">
            <v>180</v>
          </cell>
          <cell r="G704">
            <v>4650</v>
          </cell>
          <cell r="H704" t="str">
            <v>В-ПН-НО-ГОСТ 19903-74,         ГОСТ 16523-97</v>
          </cell>
          <cell r="K704">
            <v>5316.15</v>
          </cell>
          <cell r="AB704" t="str">
            <v>57-108х4.0</v>
          </cell>
        </row>
        <row r="705">
          <cell r="C705" t="str">
            <v>К270 В4-IV 10 сп</v>
          </cell>
          <cell r="D705" t="str">
            <v>3,75 х1185</v>
          </cell>
          <cell r="F705">
            <v>240</v>
          </cell>
          <cell r="G705">
            <v>4650</v>
          </cell>
          <cell r="H705" t="str">
            <v>В-ПН-НО-ГОСТ 19903-74,         ГОСТ 16523-97</v>
          </cell>
          <cell r="K705">
            <v>5316.15</v>
          </cell>
          <cell r="AB705" t="str">
            <v>57-108х3.5</v>
          </cell>
        </row>
        <row r="706">
          <cell r="C706" t="str">
            <v>К270 В4-IV 10 сп</v>
          </cell>
          <cell r="D706" t="str">
            <v>3,75 х1430</v>
          </cell>
          <cell r="F706">
            <v>240</v>
          </cell>
          <cell r="G706">
            <v>4650</v>
          </cell>
          <cell r="H706" t="str">
            <v>В-ПН-НО-ГОСТ 19903-74,         ГОСТ 16523-97</v>
          </cell>
          <cell r="K706">
            <v>5316.15</v>
          </cell>
          <cell r="AB706" t="str">
            <v>159х4.0</v>
          </cell>
        </row>
        <row r="707">
          <cell r="C707" t="str">
            <v>К270 В4-IV 10 сп</v>
          </cell>
          <cell r="D707" t="str">
            <v>3,75 х1505</v>
          </cell>
          <cell r="F707">
            <v>300</v>
          </cell>
          <cell r="G707">
            <v>4650</v>
          </cell>
          <cell r="H707" t="str">
            <v>В-ПН-НО-ГОСТ 19903-74,         ГОСТ 16523-97</v>
          </cell>
          <cell r="K707">
            <v>5316.15</v>
          </cell>
          <cell r="AB707" t="str">
            <v>159х4.0</v>
          </cell>
        </row>
        <row r="708">
          <cell r="C708">
            <v>20</v>
          </cell>
        </row>
        <row r="709">
          <cell r="C709" t="str">
            <v>ст.10</v>
          </cell>
          <cell r="D709" t="str">
            <v>4,25 х1010</v>
          </cell>
          <cell r="F709">
            <v>120</v>
          </cell>
          <cell r="G709">
            <v>4650</v>
          </cell>
          <cell r="H709" t="str">
            <v>ТУ 14-1-3579-83</v>
          </cell>
          <cell r="K709">
            <v>5286.75</v>
          </cell>
          <cell r="AB709" t="str">
            <v>108х4.5</v>
          </cell>
        </row>
        <row r="710">
          <cell r="C710" t="str">
            <v>ст.10</v>
          </cell>
          <cell r="D710" t="str">
            <v>4,25 х1420</v>
          </cell>
          <cell r="F710">
            <v>300</v>
          </cell>
          <cell r="G710">
            <v>4650</v>
          </cell>
          <cell r="H710" t="str">
            <v>ТУ 14-1-3579-83</v>
          </cell>
          <cell r="K710">
            <v>5286.75</v>
          </cell>
          <cell r="AB710" t="str">
            <v>114х4.5</v>
          </cell>
        </row>
        <row r="711">
          <cell r="C711" t="str">
            <v>ст.20</v>
          </cell>
          <cell r="D711" t="str">
            <v>4,25 х1420</v>
          </cell>
          <cell r="F711">
            <v>300</v>
          </cell>
          <cell r="G711">
            <v>4650</v>
          </cell>
          <cell r="H711" t="str">
            <v>ТУ 14-1-3579-83</v>
          </cell>
          <cell r="K711">
            <v>5286.75</v>
          </cell>
          <cell r="AB711" t="str">
            <v>114х4.5</v>
          </cell>
        </row>
        <row r="712">
          <cell r="C712" t="str">
            <v>ст.10</v>
          </cell>
          <cell r="D712" t="str">
            <v>4,25 х1505</v>
          </cell>
          <cell r="F712">
            <v>600</v>
          </cell>
          <cell r="G712">
            <v>4650</v>
          </cell>
          <cell r="H712" t="str">
            <v>ТУ 14-1-3579-83</v>
          </cell>
          <cell r="K712">
            <v>5286.75</v>
          </cell>
          <cell r="AB712" t="str">
            <v>159х4.5</v>
          </cell>
        </row>
        <row r="713">
          <cell r="C713" t="str">
            <v>ст.20</v>
          </cell>
          <cell r="D713" t="str">
            <v>4,25 х1505</v>
          </cell>
          <cell r="F713">
            <v>600</v>
          </cell>
          <cell r="G713">
            <v>4650</v>
          </cell>
          <cell r="H713" t="str">
            <v>ТУ 14-1-3579-83</v>
          </cell>
          <cell r="K713">
            <v>5286.75</v>
          </cell>
          <cell r="AB713" t="str">
            <v>159х4.5</v>
          </cell>
        </row>
        <row r="714">
          <cell r="C714" t="str">
            <v>ст.10</v>
          </cell>
          <cell r="D714" t="str">
            <v>4,7  х1420</v>
          </cell>
          <cell r="F714">
            <v>300</v>
          </cell>
          <cell r="G714">
            <v>4650</v>
          </cell>
          <cell r="H714" t="str">
            <v>ТУ 14-1-3579-83</v>
          </cell>
          <cell r="K714">
            <v>5286.75</v>
          </cell>
          <cell r="AB714" t="str">
            <v>114х5</v>
          </cell>
        </row>
        <row r="715">
          <cell r="C715" t="str">
            <v>ст.20</v>
          </cell>
          <cell r="D715" t="str">
            <v>4,7  х1420</v>
          </cell>
          <cell r="F715">
            <v>300</v>
          </cell>
          <cell r="G715">
            <v>4650</v>
          </cell>
          <cell r="H715" t="str">
            <v>ТУ 14-1-3579-83</v>
          </cell>
          <cell r="K715">
            <v>5286.75</v>
          </cell>
          <cell r="AB715" t="str">
            <v>114х5</v>
          </cell>
        </row>
        <row r="716">
          <cell r="C716" t="str">
            <v>ст.10</v>
          </cell>
          <cell r="D716" t="str">
            <v>4,7  х1490</v>
          </cell>
          <cell r="F716">
            <v>300</v>
          </cell>
          <cell r="G716">
            <v>4650</v>
          </cell>
          <cell r="H716" t="str">
            <v>ТУ 14-1-3579-83</v>
          </cell>
          <cell r="K716">
            <v>5286.75</v>
          </cell>
          <cell r="AB716" t="str">
            <v>159х5</v>
          </cell>
        </row>
        <row r="717">
          <cell r="C717" t="str">
            <v>ст.20</v>
          </cell>
          <cell r="D717" t="str">
            <v>4,7  х1490</v>
          </cell>
          <cell r="F717">
            <v>300</v>
          </cell>
          <cell r="G717">
            <v>4650</v>
          </cell>
          <cell r="H717" t="str">
            <v>ТУ 14-1-3579-83</v>
          </cell>
          <cell r="K717">
            <v>5286.75</v>
          </cell>
          <cell r="AB717" t="str">
            <v>159х5</v>
          </cell>
        </row>
        <row r="718">
          <cell r="C718" t="str">
            <v>ст.10</v>
          </cell>
          <cell r="D718" t="str">
            <v>4,7  х1380</v>
          </cell>
          <cell r="F718">
            <v>600</v>
          </cell>
          <cell r="G718">
            <v>4650</v>
          </cell>
          <cell r="H718" t="str">
            <v>ТУ 14-1-3579-83</v>
          </cell>
          <cell r="K718">
            <v>5286.75</v>
          </cell>
          <cell r="AB718" t="str">
            <v>219х5</v>
          </cell>
        </row>
        <row r="719">
          <cell r="C719" t="str">
            <v>ст.20</v>
          </cell>
          <cell r="D719" t="str">
            <v>4,7  х1380</v>
          </cell>
          <cell r="F719">
            <v>600</v>
          </cell>
          <cell r="G719">
            <v>4650</v>
          </cell>
          <cell r="H719" t="str">
            <v>ТУ 14-1-3579-83</v>
          </cell>
          <cell r="K719">
            <v>5286.75</v>
          </cell>
          <cell r="AB719" t="str">
            <v>219х5</v>
          </cell>
        </row>
        <row r="720">
          <cell r="C720" t="str">
            <v>ст.10</v>
          </cell>
          <cell r="D720" t="str">
            <v>5,7  х1375</v>
          </cell>
          <cell r="F720">
            <v>1200</v>
          </cell>
          <cell r="G720">
            <v>4650</v>
          </cell>
          <cell r="H720" t="str">
            <v>ТУ 14-1-3579-83</v>
          </cell>
          <cell r="K720">
            <v>5226.8999999999996</v>
          </cell>
          <cell r="AB720" t="str">
            <v>219х6</v>
          </cell>
        </row>
        <row r="721">
          <cell r="C721" t="str">
            <v>ст.20</v>
          </cell>
          <cell r="D721" t="str">
            <v>5,7  х1375</v>
          </cell>
          <cell r="F721">
            <v>1800</v>
          </cell>
          <cell r="G721">
            <v>4650</v>
          </cell>
          <cell r="H721" t="str">
            <v>ТУ 14-1-3579-83</v>
          </cell>
          <cell r="K721">
            <v>5226.8999999999996</v>
          </cell>
          <cell r="AB721" t="str">
            <v>219х6</v>
          </cell>
        </row>
        <row r="722">
          <cell r="C722" t="str">
            <v>ст.10</v>
          </cell>
          <cell r="D722" t="str">
            <v>5,7  х1485</v>
          </cell>
          <cell r="F722">
            <v>300</v>
          </cell>
          <cell r="G722">
            <v>4650</v>
          </cell>
          <cell r="H722" t="str">
            <v>ТУ 14-1-3579-83</v>
          </cell>
          <cell r="K722">
            <v>5226.8999999999996</v>
          </cell>
          <cell r="AB722" t="str">
            <v>159х6</v>
          </cell>
        </row>
        <row r="723">
          <cell r="C723" t="str">
            <v>ст.20</v>
          </cell>
          <cell r="D723" t="str">
            <v>5,7  х1485</v>
          </cell>
          <cell r="F723">
            <v>300</v>
          </cell>
          <cell r="G723">
            <v>4650</v>
          </cell>
          <cell r="H723" t="str">
            <v>ТУ 14-1-3579-83</v>
          </cell>
          <cell r="K723">
            <v>5226.8999999999996</v>
          </cell>
          <cell r="AB723" t="str">
            <v>159х6</v>
          </cell>
        </row>
        <row r="724">
          <cell r="C724" t="str">
            <v>ст.10</v>
          </cell>
          <cell r="D724" t="str">
            <v>6,7  х1370</v>
          </cell>
          <cell r="F724">
            <v>300</v>
          </cell>
          <cell r="G724">
            <v>4650</v>
          </cell>
          <cell r="H724" t="str">
            <v>ТУ 14-1-3579-83</v>
          </cell>
          <cell r="K724">
            <v>5226.8999999999996</v>
          </cell>
          <cell r="AB724" t="str">
            <v>219х7</v>
          </cell>
        </row>
        <row r="725">
          <cell r="C725" t="str">
            <v>ст.20</v>
          </cell>
          <cell r="D725" t="str">
            <v>6,7  х1370</v>
          </cell>
          <cell r="F725">
            <v>300</v>
          </cell>
          <cell r="G725">
            <v>4650</v>
          </cell>
          <cell r="H725" t="str">
            <v>ТУ 14-1-3579-83</v>
          </cell>
          <cell r="K725">
            <v>5226.8999999999996</v>
          </cell>
          <cell r="AB725" t="str">
            <v>219х7</v>
          </cell>
        </row>
        <row r="726">
          <cell r="C726" t="str">
            <v>ст.10</v>
          </cell>
          <cell r="D726" t="str">
            <v>6,7  х1485</v>
          </cell>
          <cell r="F726">
            <v>300</v>
          </cell>
          <cell r="G726">
            <v>4650</v>
          </cell>
          <cell r="H726" t="str">
            <v>ТУ 14-1-3579-83</v>
          </cell>
          <cell r="K726">
            <v>5226.8999999999996</v>
          </cell>
          <cell r="AB726" t="str">
            <v>159х7</v>
          </cell>
        </row>
        <row r="727">
          <cell r="C727" t="str">
            <v>ст.10 (обрезной)</v>
          </cell>
          <cell r="D727" t="str">
            <v>7,6  х 670</v>
          </cell>
          <cell r="F727">
            <v>600</v>
          </cell>
          <cell r="G727">
            <v>4650</v>
          </cell>
          <cell r="H727" t="str">
            <v>ТУ 14-1-3579-83</v>
          </cell>
          <cell r="K727">
            <v>5187</v>
          </cell>
          <cell r="AB727" t="str">
            <v>219х8</v>
          </cell>
        </row>
        <row r="728">
          <cell r="C728" t="str">
            <v>ст.20 (обрезной)</v>
          </cell>
          <cell r="D728" t="str">
            <v>7,6  х 670</v>
          </cell>
          <cell r="F728">
            <v>300</v>
          </cell>
          <cell r="G728">
            <v>4650</v>
          </cell>
          <cell r="H728" t="str">
            <v>ТУ 14-1-3579-83</v>
          </cell>
          <cell r="K728">
            <v>5187</v>
          </cell>
          <cell r="AB728" t="str">
            <v>219х8</v>
          </cell>
        </row>
        <row r="729">
          <cell r="C729" t="str">
            <v>К270 В4-III 10 сп</v>
          </cell>
        </row>
        <row r="730">
          <cell r="C730" t="str">
            <v>17Г1С</v>
          </cell>
          <cell r="D730" t="str">
            <v>8х1250</v>
          </cell>
          <cell r="F730">
            <v>186</v>
          </cell>
          <cell r="G730">
            <v>5650</v>
          </cell>
          <cell r="H730" t="str">
            <v>ТУ 14-1-5407-2000</v>
          </cell>
          <cell r="K730">
            <v>6215.0000000000009</v>
          </cell>
          <cell r="AB730" t="str">
            <v>720х8</v>
          </cell>
        </row>
        <row r="731">
          <cell r="C731" t="str">
            <v>17Г1САУ</v>
          </cell>
          <cell r="D731" t="str">
            <v>8х1250</v>
          </cell>
          <cell r="F731">
            <v>124</v>
          </cell>
          <cell r="G731">
            <v>5650</v>
          </cell>
          <cell r="K731">
            <v>6215.0000000000009</v>
          </cell>
          <cell r="AB731" t="str">
            <v>720х8</v>
          </cell>
        </row>
        <row r="732">
          <cell r="C732" t="str">
            <v>17Г1СА</v>
          </cell>
          <cell r="D732" t="str">
            <v>8х1250</v>
          </cell>
          <cell r="F732">
            <v>992</v>
          </cell>
          <cell r="G732">
            <v>5650</v>
          </cell>
          <cell r="K732">
            <v>6215.0000000000009</v>
          </cell>
          <cell r="AB732" t="str">
            <v>630х8</v>
          </cell>
        </row>
        <row r="733">
          <cell r="C733" t="str">
            <v>17Г1С</v>
          </cell>
          <cell r="D733" t="str">
            <v>9х1630</v>
          </cell>
          <cell r="F733">
            <v>1240</v>
          </cell>
          <cell r="G733">
            <v>5650</v>
          </cell>
          <cell r="H733" t="str">
            <v>ТУ 14-1-5407-2000</v>
          </cell>
          <cell r="K733">
            <v>6215.0000000000009</v>
          </cell>
          <cell r="AB733" t="str">
            <v>1020х9</v>
          </cell>
        </row>
        <row r="734">
          <cell r="C734" t="str">
            <v>17Г1САУ</v>
          </cell>
          <cell r="D734" t="str">
            <v>8х1250</v>
          </cell>
          <cell r="F734">
            <v>620</v>
          </cell>
          <cell r="G734">
            <v>5650</v>
          </cell>
          <cell r="K734">
            <v>6215.0000000000009</v>
          </cell>
          <cell r="AB734" t="str">
            <v>720х8</v>
          </cell>
        </row>
        <row r="735">
          <cell r="C735" t="str">
            <v>17Г1САУ</v>
          </cell>
          <cell r="D735" t="str">
            <v>9х1250</v>
          </cell>
          <cell r="F735">
            <v>2356</v>
          </cell>
          <cell r="G735">
            <v>5650</v>
          </cell>
          <cell r="K735">
            <v>6215.0000000000009</v>
          </cell>
          <cell r="AB735" t="str">
            <v>720х9</v>
          </cell>
        </row>
        <row r="736">
          <cell r="C736" t="str">
            <v>17Г1САУ</v>
          </cell>
          <cell r="D736" t="str">
            <v>10х1250</v>
          </cell>
          <cell r="F736">
            <v>1302</v>
          </cell>
          <cell r="G736">
            <v>5650</v>
          </cell>
          <cell r="K736">
            <v>6215.0000000000009</v>
          </cell>
          <cell r="AB736" t="str">
            <v>720х10</v>
          </cell>
        </row>
        <row r="737">
          <cell r="C737" t="str">
            <v>К270 В4-III 10 сп</v>
          </cell>
        </row>
        <row r="738">
          <cell r="C738" t="str">
            <v>ОК360 В4-IV 3 сп</v>
          </cell>
          <cell r="D738" t="str">
            <v>2,85 х1200</v>
          </cell>
          <cell r="F738">
            <v>120</v>
          </cell>
          <cell r="G738">
            <v>4500</v>
          </cell>
          <cell r="H738" t="str">
            <v>В-ПН-НО-ГОСТ 19903-74,         ГОСТ 16523-97</v>
          </cell>
          <cell r="K738">
            <v>5047.3500000000004</v>
          </cell>
          <cell r="AB738" t="str">
            <v>ду15-32</v>
          </cell>
        </row>
        <row r="739">
          <cell r="C739" t="str">
            <v>К270 В4-III 10 сп</v>
          </cell>
        </row>
        <row r="740">
          <cell r="C740" t="str">
            <v>ст.10 (необрезной)</v>
          </cell>
          <cell r="D740" t="str">
            <v>5,7  х1485</v>
          </cell>
          <cell r="F740">
            <v>300</v>
          </cell>
          <cell r="G740">
            <v>4650</v>
          </cell>
          <cell r="H740" t="str">
            <v>ТУ 14-1-3579-83</v>
          </cell>
          <cell r="K740">
            <v>5226.8999999999996</v>
          </cell>
          <cell r="AB740" t="str">
            <v>159х6</v>
          </cell>
        </row>
        <row r="741">
          <cell r="C741" t="str">
            <v>09Г2С (обрезной)</v>
          </cell>
          <cell r="D741" t="str">
            <v>7,6  х 670</v>
          </cell>
          <cell r="F741">
            <v>300</v>
          </cell>
          <cell r="G741">
            <v>5625</v>
          </cell>
          <cell r="H741" t="str">
            <v>ГОСТ 19903-74,              ГОСТ 19282-73,     К345 кат.5</v>
          </cell>
          <cell r="K741">
            <v>5906.25</v>
          </cell>
          <cell r="AB741" t="str">
            <v>219х8</v>
          </cell>
        </row>
        <row r="742">
          <cell r="C742" t="str">
            <v>К270 В4-III 10 сп</v>
          </cell>
        </row>
        <row r="743">
          <cell r="C743" t="str">
            <v>17Г1СУ</v>
          </cell>
          <cell r="D743" t="str">
            <v>10,5х1630</v>
          </cell>
          <cell r="F743">
            <v>310</v>
          </cell>
          <cell r="G743">
            <v>5650</v>
          </cell>
          <cell r="H743" t="str">
            <v>ТУ 14-1-5407-2000</v>
          </cell>
          <cell r="K743">
            <v>6215.0000000000009</v>
          </cell>
          <cell r="AB743" t="str">
            <v>1020х10,5</v>
          </cell>
        </row>
        <row r="744">
          <cell r="C744" t="str">
            <v>К270 В4-III 10 сп</v>
          </cell>
        </row>
        <row r="745">
          <cell r="C745" t="str">
            <v>К270 В4-IV 10 сп</v>
          </cell>
          <cell r="D745" t="str">
            <v>3,75 х1505</v>
          </cell>
          <cell r="F745">
            <v>300</v>
          </cell>
          <cell r="G745">
            <v>4650</v>
          </cell>
          <cell r="H745" t="str">
            <v>В-ПН-НО-ГОСТ 19903-74,         ГОСТ 16523-97</v>
          </cell>
          <cell r="K745">
            <v>5316.15</v>
          </cell>
          <cell r="AB745" t="str">
            <v>159х4.0</v>
          </cell>
        </row>
        <row r="746">
          <cell r="C746" t="str">
            <v>К270 В4-III 08 кп</v>
          </cell>
        </row>
        <row r="747">
          <cell r="C747" t="str">
            <v>май</v>
          </cell>
        </row>
        <row r="748">
          <cell r="C748" t="str">
            <v>К270 В4-III 10 сп</v>
          </cell>
          <cell r="D748" t="str">
            <v>0,97 х 600</v>
          </cell>
          <cell r="F748">
            <v>120</v>
          </cell>
          <cell r="G748">
            <v>5937</v>
          </cell>
          <cell r="H748" t="str">
            <v>В-ПН-НО-ГОСТ 19904-90,         ГОСТ 16523-97</v>
          </cell>
          <cell r="K748">
            <v>6233.85</v>
          </cell>
          <cell r="AB748" t="str">
            <v>16-18х1.0</v>
          </cell>
        </row>
        <row r="749">
          <cell r="C749" t="str">
            <v>К270 В4-III 10 сп</v>
          </cell>
          <cell r="D749" t="str">
            <v>0,97 х 640</v>
          </cell>
          <cell r="F749">
            <v>60</v>
          </cell>
          <cell r="G749">
            <v>5937</v>
          </cell>
          <cell r="K749">
            <v>6233.85</v>
          </cell>
          <cell r="AB749" t="str">
            <v>16-18х1.0</v>
          </cell>
        </row>
        <row r="750">
          <cell r="C750" t="str">
            <v>К270 В4-III 10 сп</v>
          </cell>
          <cell r="D750" t="str">
            <v>0,97 х 735</v>
          </cell>
          <cell r="F750">
            <v>120</v>
          </cell>
          <cell r="G750">
            <v>5937</v>
          </cell>
          <cell r="K750">
            <v>6233.85</v>
          </cell>
          <cell r="AB750" t="str">
            <v>16-18х1.0</v>
          </cell>
        </row>
        <row r="751">
          <cell r="C751" t="str">
            <v>К270 В4-III 10 сп</v>
          </cell>
          <cell r="D751" t="str">
            <v>1,16 х 600</v>
          </cell>
          <cell r="F751">
            <v>60</v>
          </cell>
          <cell r="G751">
            <v>5937</v>
          </cell>
          <cell r="K751">
            <v>6233.85</v>
          </cell>
          <cell r="AB751" t="str">
            <v>16-57х1.2</v>
          </cell>
        </row>
        <row r="752">
          <cell r="C752" t="str">
            <v>К270 В4-III 10 сп</v>
          </cell>
          <cell r="D752" t="str">
            <v>1,16 х 640</v>
          </cell>
          <cell r="F752">
            <v>60</v>
          </cell>
          <cell r="G752">
            <v>5937</v>
          </cell>
          <cell r="K752">
            <v>6233.85</v>
          </cell>
          <cell r="AB752" t="str">
            <v>16-57х1.2</v>
          </cell>
        </row>
        <row r="753">
          <cell r="C753" t="str">
            <v>К270 В4-III 10 сп</v>
          </cell>
          <cell r="D753" t="str">
            <v>1,16 х 730</v>
          </cell>
          <cell r="F753">
            <v>60</v>
          </cell>
          <cell r="G753">
            <v>5937</v>
          </cell>
          <cell r="K753">
            <v>6233.85</v>
          </cell>
          <cell r="AB753" t="str">
            <v>16-57х1.2</v>
          </cell>
        </row>
        <row r="754">
          <cell r="C754" t="str">
            <v>К270 В4-III 10 сп</v>
          </cell>
          <cell r="D754" t="str">
            <v>1,16 х 770</v>
          </cell>
          <cell r="F754">
            <v>60</v>
          </cell>
          <cell r="G754">
            <v>5937</v>
          </cell>
          <cell r="K754">
            <v>6233.85</v>
          </cell>
          <cell r="AB754" t="str">
            <v>16-57х1.2</v>
          </cell>
        </row>
        <row r="755">
          <cell r="C755" t="str">
            <v>К270 В4-III 10 сп</v>
          </cell>
          <cell r="D755" t="str">
            <v>1,45 х 650</v>
          </cell>
          <cell r="F755">
            <v>180</v>
          </cell>
          <cell r="G755">
            <v>5937</v>
          </cell>
          <cell r="K755">
            <v>6233.85</v>
          </cell>
          <cell r="AB755" t="str">
            <v>10-76х1.5</v>
          </cell>
        </row>
        <row r="756">
          <cell r="C756" t="str">
            <v>К270 В4-III 10 сп</v>
          </cell>
          <cell r="D756" t="str">
            <v>1,45 х1210</v>
          </cell>
          <cell r="F756">
            <v>180</v>
          </cell>
          <cell r="G756">
            <v>5937</v>
          </cell>
          <cell r="K756">
            <v>6233.85</v>
          </cell>
          <cell r="AB756" t="str">
            <v>10-76х1.5</v>
          </cell>
        </row>
        <row r="757">
          <cell r="C757" t="str">
            <v>К270 В4-III 10 сп</v>
          </cell>
          <cell r="D757" t="str">
            <v>1,45 х1255</v>
          </cell>
          <cell r="F757">
            <v>300</v>
          </cell>
          <cell r="G757">
            <v>5937</v>
          </cell>
          <cell r="K757">
            <v>6233.85</v>
          </cell>
          <cell r="AB757" t="str">
            <v>10-76х1.5</v>
          </cell>
        </row>
        <row r="758">
          <cell r="C758" t="str">
            <v>К270 В4-III 10 сп</v>
          </cell>
          <cell r="D758" t="str">
            <v>1,45 х1275</v>
          </cell>
          <cell r="F758">
            <v>60</v>
          </cell>
          <cell r="G758">
            <v>5937</v>
          </cell>
          <cell r="K758">
            <v>6233.85</v>
          </cell>
          <cell r="AB758" t="str">
            <v>10-76х1.5</v>
          </cell>
        </row>
        <row r="759">
          <cell r="C759" t="str">
            <v>К270 В4-III 10 сп</v>
          </cell>
          <cell r="D759" t="str">
            <v>1,95 х 650</v>
          </cell>
          <cell r="F759">
            <v>60</v>
          </cell>
          <cell r="G759">
            <v>5738</v>
          </cell>
          <cell r="K759">
            <v>6024.9</v>
          </cell>
          <cell r="AB759" t="str">
            <v>18-76х2.0</v>
          </cell>
        </row>
        <row r="760">
          <cell r="C760" t="str">
            <v>К270 В4-III 10 сп</v>
          </cell>
          <cell r="D760" t="str">
            <v>1,95 х 720</v>
          </cell>
          <cell r="F760">
            <v>60</v>
          </cell>
          <cell r="G760">
            <v>5738</v>
          </cell>
          <cell r="K760">
            <v>6024.9</v>
          </cell>
          <cell r="AB760" t="str">
            <v>18-76х2.0</v>
          </cell>
        </row>
        <row r="761">
          <cell r="C761" t="str">
            <v>К270 В4-III 10 сп</v>
          </cell>
          <cell r="D761" t="str">
            <v>1,95 х1215</v>
          </cell>
          <cell r="F761">
            <v>60</v>
          </cell>
          <cell r="G761">
            <v>5738</v>
          </cell>
          <cell r="K761">
            <v>6024.9</v>
          </cell>
          <cell r="AB761" t="str">
            <v>18-76х2.0</v>
          </cell>
        </row>
        <row r="762">
          <cell r="C762" t="str">
            <v>К270 В4-III 10 сп</v>
          </cell>
          <cell r="D762" t="str">
            <v>2,0  х1200</v>
          </cell>
          <cell r="F762">
            <v>120</v>
          </cell>
          <cell r="G762">
            <v>5738</v>
          </cell>
          <cell r="K762">
            <v>6024.9</v>
          </cell>
          <cell r="AB762" t="str">
            <v>30-76х2.0</v>
          </cell>
        </row>
        <row r="763">
          <cell r="C763" t="str">
            <v>К270 В4-III 10 сп</v>
          </cell>
          <cell r="D763" t="str">
            <v>2,5  х1265</v>
          </cell>
          <cell r="F763">
            <v>240</v>
          </cell>
          <cell r="G763">
            <v>5738</v>
          </cell>
          <cell r="K763">
            <v>6024.9</v>
          </cell>
          <cell r="AB763" t="str">
            <v xml:space="preserve"> 28;51х2.5</v>
          </cell>
        </row>
        <row r="764">
          <cell r="C764" t="str">
            <v>К270 В4-III 08 кп</v>
          </cell>
          <cell r="D764" t="str">
            <v>1,5  х1200</v>
          </cell>
          <cell r="F764">
            <v>60</v>
          </cell>
          <cell r="G764">
            <v>5937</v>
          </cell>
          <cell r="K764">
            <v>6233.85</v>
          </cell>
          <cell r="AB764" t="str">
            <v>10-76х1.5</v>
          </cell>
        </row>
        <row r="765">
          <cell r="C765" t="str">
            <v>К270 В4-III 08 кп</v>
          </cell>
          <cell r="D765" t="str">
            <v>1,5  х1225</v>
          </cell>
          <cell r="F765">
            <v>60</v>
          </cell>
          <cell r="G765">
            <v>5937</v>
          </cell>
          <cell r="K765">
            <v>6233.85</v>
          </cell>
          <cell r="AB765" t="str">
            <v>10-76х1.5</v>
          </cell>
        </row>
        <row r="766">
          <cell r="C766" t="str">
            <v>К270 В4-III 08 кп</v>
          </cell>
          <cell r="D766" t="str">
            <v>1,5  х1255</v>
          </cell>
          <cell r="F766">
            <v>60</v>
          </cell>
          <cell r="G766">
            <v>5937</v>
          </cell>
          <cell r="K766">
            <v>6233.85</v>
          </cell>
          <cell r="AB766" t="str">
            <v>10-76х1.5</v>
          </cell>
        </row>
        <row r="767">
          <cell r="C767" t="str">
            <v>К270 В4-III 08 кп</v>
          </cell>
          <cell r="D767" t="str">
            <v>2,0  х1210</v>
          </cell>
          <cell r="F767">
            <v>240</v>
          </cell>
          <cell r="G767">
            <v>5738</v>
          </cell>
          <cell r="K767">
            <v>6024.9</v>
          </cell>
          <cell r="AB767" t="str">
            <v>30-76х2.0</v>
          </cell>
        </row>
        <row r="768">
          <cell r="C768" t="str">
            <v>В4 08Ю ВГ</v>
          </cell>
          <cell r="D768" t="str">
            <v>1,5  х1225</v>
          </cell>
          <cell r="F768">
            <v>60</v>
          </cell>
          <cell r="G768">
            <v>5975</v>
          </cell>
          <cell r="H768" t="str">
            <v>В-ПН-НО-ГОСТ 19904-90,       ГОСТ 9045-93</v>
          </cell>
          <cell r="K768">
            <v>6273.75</v>
          </cell>
        </row>
        <row r="769">
          <cell r="C769" t="str">
            <v>ст.10</v>
          </cell>
        </row>
        <row r="770">
          <cell r="C770" t="str">
            <v>ОК300 В4-IV 3 сп</v>
          </cell>
          <cell r="D770" t="str">
            <v>2,85 х1030</v>
          </cell>
          <cell r="F770">
            <v>300</v>
          </cell>
          <cell r="G770">
            <v>4650</v>
          </cell>
          <cell r="H770" t="str">
            <v>Б-ПН-НО-ГОСТ 19903-74,         ГОСТ 16523-97</v>
          </cell>
          <cell r="K770">
            <v>5047.3500000000004</v>
          </cell>
          <cell r="AB770" t="str">
            <v>ду15-20</v>
          </cell>
        </row>
        <row r="771">
          <cell r="C771" t="str">
            <v>ОК300 В4-IV 3 сп</v>
          </cell>
          <cell r="D771" t="str">
            <v>2,85 х1130</v>
          </cell>
          <cell r="F771">
            <v>720</v>
          </cell>
          <cell r="G771">
            <v>4650</v>
          </cell>
          <cell r="H771" t="str">
            <v>Б-ПН-НО-ГОСТ 19903-74,         ГОСТ 16523-97</v>
          </cell>
          <cell r="K771">
            <v>5047.3500000000004</v>
          </cell>
          <cell r="AB771" t="str">
            <v>ду15-32</v>
          </cell>
        </row>
        <row r="772">
          <cell r="C772" t="str">
            <v>ОК300 В4-IV 3 сп</v>
          </cell>
          <cell r="D772" t="str">
            <v>2,85 х1200</v>
          </cell>
          <cell r="F772">
            <v>1020</v>
          </cell>
          <cell r="G772">
            <v>4650</v>
          </cell>
          <cell r="H772" t="str">
            <v>Б-ПН-НО-ГОСТ 19903-74,         ГОСТ 16523-97</v>
          </cell>
          <cell r="K772">
            <v>5047.3500000000004</v>
          </cell>
          <cell r="AB772" t="str">
            <v>ду15-32</v>
          </cell>
        </row>
        <row r="773">
          <cell r="C773" t="str">
            <v>ОК300 В4-IV 3 сп</v>
          </cell>
          <cell r="D773" t="str">
            <v>3,3  х1025</v>
          </cell>
          <cell r="F773">
            <v>600</v>
          </cell>
          <cell r="G773">
            <v>4650</v>
          </cell>
          <cell r="H773" t="str">
            <v>Б-ПН-НО-ГОСТ 19903-74,         ГОСТ 16523-97</v>
          </cell>
          <cell r="K773">
            <v>5047.3500000000004</v>
          </cell>
          <cell r="AB773" t="str">
            <v>ду32-100</v>
          </cell>
        </row>
        <row r="774">
          <cell r="C774" t="str">
            <v>ОК300 В4-IV 3 сп</v>
          </cell>
          <cell r="D774" t="str">
            <v>3,3  х1115</v>
          </cell>
          <cell r="F774">
            <v>300</v>
          </cell>
          <cell r="G774">
            <v>4650</v>
          </cell>
          <cell r="H774" t="str">
            <v>Б-ПН-НО-ГОСТ 19903-74,         ГОСТ 16523-97</v>
          </cell>
          <cell r="K774">
            <v>5047.3500000000004</v>
          </cell>
          <cell r="AB774" t="str">
            <v>ду32-100</v>
          </cell>
        </row>
        <row r="775">
          <cell r="C775" t="str">
            <v>ОК300 В4-IV 3 сп</v>
          </cell>
          <cell r="D775" t="str">
            <v>3,3  х1185</v>
          </cell>
          <cell r="F775">
            <v>180</v>
          </cell>
          <cell r="G775">
            <v>4650</v>
          </cell>
          <cell r="H775" t="str">
            <v>Б-ПН-НО-ГОСТ 19903-74,         ГОСТ 16523-97</v>
          </cell>
          <cell r="K775">
            <v>5047.3500000000004</v>
          </cell>
          <cell r="AB775" t="str">
            <v>ду32-100</v>
          </cell>
        </row>
        <row r="776">
          <cell r="C776" t="str">
            <v>К270 В4-IV 10 сп</v>
          </cell>
          <cell r="D776" t="str">
            <v>2,85 х1030</v>
          </cell>
          <cell r="F776">
            <v>180</v>
          </cell>
          <cell r="G776">
            <v>4650</v>
          </cell>
          <cell r="H776" t="str">
            <v>Б-ПН-НО-ГОСТ 19903-74,         ГОСТ 16523-97</v>
          </cell>
          <cell r="K776">
            <v>5316.15</v>
          </cell>
          <cell r="AB776" t="str">
            <v>ду15-20</v>
          </cell>
        </row>
        <row r="777">
          <cell r="C777" t="str">
            <v>К270 В4-IV 10 сп</v>
          </cell>
          <cell r="D777" t="str">
            <v>2,85 х1130</v>
          </cell>
          <cell r="F777">
            <v>180</v>
          </cell>
          <cell r="G777">
            <v>4650</v>
          </cell>
          <cell r="H777" t="str">
            <v>Б-ПН-НО-ГОСТ 19903-74,         ГОСТ 16523-97</v>
          </cell>
          <cell r="K777">
            <v>5316.15</v>
          </cell>
          <cell r="AB777" t="str">
            <v>ду15-32</v>
          </cell>
        </row>
        <row r="778">
          <cell r="C778" t="str">
            <v>К270 В4-IV 10 сп</v>
          </cell>
          <cell r="D778" t="str">
            <v>2,85 х1200</v>
          </cell>
          <cell r="F778">
            <v>180</v>
          </cell>
          <cell r="G778">
            <v>4650</v>
          </cell>
          <cell r="H778" t="str">
            <v>Б-ПН-НО-ГОСТ 19903-74,         ГОСТ 16523-97</v>
          </cell>
          <cell r="K778">
            <v>5316.15</v>
          </cell>
          <cell r="AB778" t="str">
            <v>ду15-32</v>
          </cell>
        </row>
        <row r="779">
          <cell r="C779" t="str">
            <v>К270 В4-IV 10 сп</v>
          </cell>
          <cell r="D779" t="str">
            <v>3,3  х1025</v>
          </cell>
          <cell r="F779">
            <v>1200</v>
          </cell>
          <cell r="G779">
            <v>4650</v>
          </cell>
          <cell r="H779" t="str">
            <v>Б-ПН-НО-ГОСТ 19903-74,         ГОСТ 16523-97</v>
          </cell>
          <cell r="K779">
            <v>5316.15</v>
          </cell>
          <cell r="AB779" t="str">
            <v>ду25-80</v>
          </cell>
        </row>
        <row r="780">
          <cell r="C780" t="str">
            <v>К270 В4-IV 10 сп</v>
          </cell>
          <cell r="D780" t="str">
            <v>3,3  х1115</v>
          </cell>
          <cell r="F780">
            <v>600</v>
          </cell>
          <cell r="G780">
            <v>4650</v>
          </cell>
          <cell r="H780" t="str">
            <v>Б-ПН-НО-ГОСТ 19903-74,         ГОСТ 16523-97</v>
          </cell>
          <cell r="K780">
            <v>5316.15</v>
          </cell>
          <cell r="AB780" t="str">
            <v>57-108х3.5</v>
          </cell>
        </row>
        <row r="781">
          <cell r="C781" t="str">
            <v>К270 В4-IV 10 сп</v>
          </cell>
          <cell r="D781" t="str">
            <v>3,3  х1185</v>
          </cell>
          <cell r="F781">
            <v>300</v>
          </cell>
          <cell r="G781">
            <v>4650</v>
          </cell>
          <cell r="H781" t="str">
            <v>Б-ПН-НО-ГОСТ 19903-74,         ГОСТ 16523-97</v>
          </cell>
          <cell r="K781">
            <v>5316.15</v>
          </cell>
          <cell r="AB781" t="str">
            <v>57-108х3.5</v>
          </cell>
        </row>
        <row r="782">
          <cell r="C782" t="str">
            <v>К270 В4-IV 10 сп</v>
          </cell>
          <cell r="D782" t="str">
            <v>3,75 х1025</v>
          </cell>
          <cell r="F782">
            <v>600</v>
          </cell>
          <cell r="G782">
            <v>4650</v>
          </cell>
          <cell r="H782" t="str">
            <v>Б-ПН-НО-ГОСТ 19903-74,         ГОСТ 16523-97</v>
          </cell>
          <cell r="K782">
            <v>5316.15</v>
          </cell>
          <cell r="AB782" t="str">
            <v>57-108х4.0</v>
          </cell>
        </row>
        <row r="783">
          <cell r="C783" t="str">
            <v>К270 В4-IV 10 сп</v>
          </cell>
          <cell r="D783" t="str">
            <v>3,75 х1115</v>
          </cell>
          <cell r="F783">
            <v>600</v>
          </cell>
          <cell r="G783">
            <v>4650</v>
          </cell>
          <cell r="H783" t="str">
            <v>Б-ПН-НО-ГОСТ 19903-74,         ГОСТ 16523-97</v>
          </cell>
          <cell r="K783">
            <v>5316.15</v>
          </cell>
          <cell r="AB783" t="str">
            <v>57-108х4.0</v>
          </cell>
        </row>
        <row r="784">
          <cell r="C784" t="str">
            <v>К270 В4-IV 10 сп</v>
          </cell>
          <cell r="D784" t="str">
            <v>3,75 х1185</v>
          </cell>
          <cell r="F784">
            <v>300</v>
          </cell>
          <cell r="G784">
            <v>4650</v>
          </cell>
          <cell r="H784" t="str">
            <v>Б-ПН-НО-ГОСТ 19903-74,         ГОСТ 16523-97</v>
          </cell>
          <cell r="K784">
            <v>5316.15</v>
          </cell>
          <cell r="AB784" t="str">
            <v>57-108х3.5</v>
          </cell>
        </row>
        <row r="785">
          <cell r="C785" t="str">
            <v>К270 В4-IV 10 сп</v>
          </cell>
          <cell r="D785" t="str">
            <v>3,75 х1420</v>
          </cell>
          <cell r="F785">
            <v>600</v>
          </cell>
          <cell r="G785">
            <v>4650</v>
          </cell>
          <cell r="H785" t="str">
            <v>Б-ПН-НО-ГОСТ 19903-74,         ГОСТ 16523-97</v>
          </cell>
          <cell r="K785">
            <v>5316.15</v>
          </cell>
          <cell r="AB785" t="str">
            <v>159х4.0</v>
          </cell>
        </row>
        <row r="786">
          <cell r="C786" t="str">
            <v>К270 В4-IV 10 сп</v>
          </cell>
          <cell r="D786" t="str">
            <v>3,75 х1505</v>
          </cell>
          <cell r="F786">
            <v>600</v>
          </cell>
          <cell r="G786">
            <v>4650</v>
          </cell>
          <cell r="H786" t="str">
            <v>Б-ПН-НО-ГОСТ 19903-74,         ГОСТ 16523-97</v>
          </cell>
          <cell r="K786">
            <v>5316.15</v>
          </cell>
          <cell r="AB786" t="str">
            <v>159х4.0</v>
          </cell>
        </row>
        <row r="788">
          <cell r="C788" t="str">
            <v>ст.10</v>
          </cell>
          <cell r="D788" t="str">
            <v>4,25 х1010</v>
          </cell>
          <cell r="F788">
            <v>120</v>
          </cell>
          <cell r="G788">
            <v>4650</v>
          </cell>
          <cell r="H788" t="str">
            <v>ТУ 14-1-3579-83</v>
          </cell>
          <cell r="K788">
            <v>5286.75</v>
          </cell>
          <cell r="AB788" t="str">
            <v>108х4.5</v>
          </cell>
        </row>
        <row r="789">
          <cell r="C789" t="str">
            <v>ст.10</v>
          </cell>
          <cell r="D789" t="str">
            <v>4,25 х1420</v>
          </cell>
          <cell r="F789">
            <v>600</v>
          </cell>
          <cell r="G789">
            <v>4650</v>
          </cell>
          <cell r="H789" t="str">
            <v>ТУ 14-1-3579-83</v>
          </cell>
          <cell r="K789">
            <v>5286.75</v>
          </cell>
          <cell r="AB789" t="str">
            <v>114х4.5</v>
          </cell>
        </row>
        <row r="790">
          <cell r="C790" t="str">
            <v>ст.20</v>
          </cell>
          <cell r="D790" t="str">
            <v>4,25 х1420</v>
          </cell>
          <cell r="F790">
            <v>300</v>
          </cell>
          <cell r="G790">
            <v>4650</v>
          </cell>
          <cell r="H790" t="str">
            <v>ТУ 14-1-3579-83</v>
          </cell>
          <cell r="K790">
            <v>5286.75</v>
          </cell>
          <cell r="AB790" t="str">
            <v>114х4.5</v>
          </cell>
        </row>
        <row r="791">
          <cell r="C791" t="str">
            <v>ст.10</v>
          </cell>
          <cell r="D791" t="str">
            <v>4,25 х1505</v>
          </cell>
          <cell r="F791">
            <v>900</v>
          </cell>
          <cell r="G791">
            <v>4650</v>
          </cell>
          <cell r="H791" t="str">
            <v>ТУ 14-1-3579-83</v>
          </cell>
          <cell r="K791">
            <v>5286.75</v>
          </cell>
          <cell r="AB791" t="str">
            <v>159х4.5</v>
          </cell>
        </row>
        <row r="792">
          <cell r="C792" t="str">
            <v>ст.20</v>
          </cell>
          <cell r="D792" t="str">
            <v>4,25 х1505</v>
          </cell>
          <cell r="F792">
            <v>600</v>
          </cell>
          <cell r="G792">
            <v>4650</v>
          </cell>
          <cell r="H792" t="str">
            <v>ТУ 14-1-3579-83</v>
          </cell>
          <cell r="K792">
            <v>5286.75</v>
          </cell>
          <cell r="AB792" t="str">
            <v>159х4.5</v>
          </cell>
        </row>
        <row r="793">
          <cell r="C793" t="str">
            <v>ст.10</v>
          </cell>
          <cell r="D793" t="str">
            <v>4,7  х1380</v>
          </cell>
          <cell r="F793">
            <v>600</v>
          </cell>
          <cell r="G793">
            <v>4650</v>
          </cell>
          <cell r="H793" t="str">
            <v>ТУ 14-1-3579-83</v>
          </cell>
          <cell r="K793">
            <v>5286.75</v>
          </cell>
          <cell r="AB793" t="str">
            <v>219х5</v>
          </cell>
        </row>
        <row r="794">
          <cell r="C794" t="str">
            <v>ст.20</v>
          </cell>
          <cell r="D794" t="str">
            <v>4,7  х1380</v>
          </cell>
          <cell r="F794">
            <v>1200</v>
          </cell>
          <cell r="G794">
            <v>4650</v>
          </cell>
          <cell r="H794" t="str">
            <v>ТУ 14-1-3579-83</v>
          </cell>
          <cell r="K794">
            <v>5286.75</v>
          </cell>
          <cell r="AB794" t="str">
            <v>219х5</v>
          </cell>
        </row>
        <row r="795">
          <cell r="C795" t="str">
            <v>ст.10</v>
          </cell>
          <cell r="D795" t="str">
            <v>4,7  х1420</v>
          </cell>
          <cell r="F795">
            <v>300</v>
          </cell>
          <cell r="G795">
            <v>4650</v>
          </cell>
          <cell r="H795" t="str">
            <v>ТУ 14-1-3579-83</v>
          </cell>
          <cell r="K795">
            <v>5286.75</v>
          </cell>
          <cell r="AB795" t="str">
            <v>114х5</v>
          </cell>
        </row>
        <row r="796">
          <cell r="C796" t="str">
            <v>ст.20</v>
          </cell>
          <cell r="D796" t="str">
            <v>4,7  х1420</v>
          </cell>
          <cell r="F796">
            <v>300</v>
          </cell>
          <cell r="G796">
            <v>4650</v>
          </cell>
          <cell r="H796" t="str">
            <v>ТУ 14-1-3579-83</v>
          </cell>
          <cell r="K796">
            <v>5286.75</v>
          </cell>
          <cell r="AB796" t="str">
            <v>114х5</v>
          </cell>
        </row>
        <row r="797">
          <cell r="C797" t="str">
            <v>ст.10</v>
          </cell>
          <cell r="D797" t="str">
            <v>4,7  х1490</v>
          </cell>
          <cell r="F797">
            <v>600</v>
          </cell>
          <cell r="G797">
            <v>4650</v>
          </cell>
          <cell r="H797" t="str">
            <v>ТУ 14-1-3579-83</v>
          </cell>
          <cell r="K797">
            <v>5286.75</v>
          </cell>
          <cell r="AB797" t="str">
            <v>159х5</v>
          </cell>
        </row>
        <row r="798">
          <cell r="C798" t="str">
            <v>ст.20</v>
          </cell>
          <cell r="D798" t="str">
            <v>4,7  х1490</v>
          </cell>
          <cell r="F798">
            <v>600</v>
          </cell>
          <cell r="G798">
            <v>4650</v>
          </cell>
          <cell r="H798" t="str">
            <v>ТУ 14-1-3579-83</v>
          </cell>
          <cell r="K798">
            <v>5286.75</v>
          </cell>
          <cell r="AB798" t="str">
            <v>159х5</v>
          </cell>
        </row>
        <row r="799">
          <cell r="C799" t="str">
            <v>ст.10</v>
          </cell>
          <cell r="D799" t="str">
            <v>5,7  х1380</v>
          </cell>
          <cell r="F799">
            <v>2700</v>
          </cell>
          <cell r="G799">
            <v>4650</v>
          </cell>
          <cell r="H799" t="str">
            <v>ТУ 14-1-3579-83</v>
          </cell>
          <cell r="K799">
            <v>5226.8999999999996</v>
          </cell>
          <cell r="AB799" t="str">
            <v>219х6</v>
          </cell>
        </row>
        <row r="800">
          <cell r="C800" t="str">
            <v>ст.20</v>
          </cell>
          <cell r="D800" t="str">
            <v>5,7  х1380</v>
          </cell>
          <cell r="F800">
            <v>2100</v>
          </cell>
          <cell r="G800">
            <v>4650</v>
          </cell>
          <cell r="H800" t="str">
            <v>ТУ 14-1-3579-83</v>
          </cell>
          <cell r="K800">
            <v>5226.8999999999996</v>
          </cell>
          <cell r="AB800" t="str">
            <v>219х6</v>
          </cell>
        </row>
        <row r="801">
          <cell r="C801" t="str">
            <v>ст.10</v>
          </cell>
          <cell r="D801" t="str">
            <v>5,7  х1490</v>
          </cell>
          <cell r="F801">
            <v>300</v>
          </cell>
          <cell r="G801">
            <v>4650</v>
          </cell>
          <cell r="H801" t="str">
            <v>ТУ 14-1-3579-83</v>
          </cell>
          <cell r="K801">
            <v>5226.8999999999996</v>
          </cell>
          <cell r="AB801" t="str">
            <v>159х6</v>
          </cell>
        </row>
        <row r="802">
          <cell r="C802" t="str">
            <v>ст.20</v>
          </cell>
          <cell r="D802" t="str">
            <v>5,7  х1490</v>
          </cell>
          <cell r="F802">
            <v>600</v>
          </cell>
          <cell r="G802">
            <v>4650</v>
          </cell>
          <cell r="H802" t="str">
            <v>ТУ 14-1-3579-83</v>
          </cell>
          <cell r="K802">
            <v>5226.8999999999996</v>
          </cell>
          <cell r="AB802" t="str">
            <v>159х6</v>
          </cell>
        </row>
        <row r="803">
          <cell r="C803" t="str">
            <v>ст.10</v>
          </cell>
          <cell r="D803" t="str">
            <v>6,7  х1370</v>
          </cell>
          <cell r="F803">
            <v>300</v>
          </cell>
          <cell r="G803">
            <v>4650</v>
          </cell>
          <cell r="H803" t="str">
            <v>ТУ 14-1-3579-83</v>
          </cell>
          <cell r="K803">
            <v>5226.8999999999996</v>
          </cell>
          <cell r="AB803" t="str">
            <v>219х7</v>
          </cell>
        </row>
        <row r="804">
          <cell r="C804" t="str">
            <v>ст.20</v>
          </cell>
          <cell r="D804" t="str">
            <v>6,7  х1370</v>
          </cell>
          <cell r="F804">
            <v>600</v>
          </cell>
          <cell r="G804">
            <v>4650</v>
          </cell>
          <cell r="H804" t="str">
            <v>ТУ 14-1-3579-83</v>
          </cell>
          <cell r="K804">
            <v>5226.8999999999996</v>
          </cell>
          <cell r="AB804" t="str">
            <v>219х7</v>
          </cell>
        </row>
        <row r="805">
          <cell r="C805" t="str">
            <v>ст.20</v>
          </cell>
          <cell r="D805" t="str">
            <v>6,7  х1475</v>
          </cell>
          <cell r="F805">
            <v>300</v>
          </cell>
          <cell r="G805">
            <v>4650</v>
          </cell>
          <cell r="H805" t="str">
            <v>ТУ 14-1-3579-83</v>
          </cell>
          <cell r="K805">
            <v>5226.8999999999996</v>
          </cell>
          <cell r="AB805" t="str">
            <v>159х7</v>
          </cell>
        </row>
        <row r="806">
          <cell r="C806" t="str">
            <v>ст.10 (обрезной)</v>
          </cell>
          <cell r="D806" t="str">
            <v>7,6  х 695</v>
          </cell>
          <cell r="F806">
            <v>600</v>
          </cell>
          <cell r="G806">
            <v>4650</v>
          </cell>
          <cell r="H806" t="str">
            <v>ТУ 14-1-3579-83</v>
          </cell>
          <cell r="K806">
            <v>5187</v>
          </cell>
          <cell r="AB806" t="str">
            <v>219х8</v>
          </cell>
        </row>
        <row r="807">
          <cell r="C807" t="str">
            <v>09Г2С</v>
          </cell>
          <cell r="D807" t="str">
            <v>3,3  х1185</v>
          </cell>
          <cell r="F807">
            <v>60</v>
          </cell>
          <cell r="G807">
            <v>5625</v>
          </cell>
          <cell r="H807" t="str">
            <v>ГОСТ 19903-74,              ГОСТ 19282-73,     К345 кат.5</v>
          </cell>
          <cell r="K807">
            <v>5906.25</v>
          </cell>
          <cell r="AB807" t="str">
            <v>219х8</v>
          </cell>
        </row>
        <row r="808">
          <cell r="C808" t="str">
            <v>09Г2С</v>
          </cell>
          <cell r="D808" t="str">
            <v>4,7  х1490</v>
          </cell>
          <cell r="F808">
            <v>60</v>
          </cell>
          <cell r="G808">
            <v>5625</v>
          </cell>
          <cell r="H808" t="str">
            <v>ГОСТ 19903-74,              ГОСТ 19282-73,     К345 кат.5</v>
          </cell>
          <cell r="K808">
            <v>5906.25</v>
          </cell>
          <cell r="AB808" t="str">
            <v>219х8</v>
          </cell>
        </row>
        <row r="809">
          <cell r="C809" t="str">
            <v>09Г2С</v>
          </cell>
          <cell r="D809" t="str">
            <v>5,7  х1380</v>
          </cell>
          <cell r="F809">
            <v>120</v>
          </cell>
          <cell r="G809">
            <v>5625</v>
          </cell>
          <cell r="H809" t="str">
            <v>ГОСТ 19903-74,              ГОСТ 19282-73,     К345 кат.5</v>
          </cell>
          <cell r="K809">
            <v>5906.25</v>
          </cell>
          <cell r="AB809" t="str">
            <v>219х8</v>
          </cell>
        </row>
        <row r="810">
          <cell r="C810" t="str">
            <v>К270 В4-III 10 сп</v>
          </cell>
        </row>
        <row r="811">
          <cell r="C811" t="str">
            <v>К270 В4-III 10 сп</v>
          </cell>
        </row>
        <row r="812">
          <cell r="C812" t="str">
            <v>К270 В4-III 10 сп</v>
          </cell>
        </row>
        <row r="813">
          <cell r="C813" t="str">
            <v>К270 В4-III 10 сп</v>
          </cell>
        </row>
        <row r="814">
          <cell r="C814" t="str">
            <v>К270 В4-III 10 сп</v>
          </cell>
        </row>
        <row r="815">
          <cell r="C815" t="str">
            <v>К270 В4-III 08 кп</v>
          </cell>
        </row>
        <row r="816">
          <cell r="C816" t="str">
            <v>К270 В4-III 08 кп</v>
          </cell>
        </row>
        <row r="817">
          <cell r="C817" t="str">
            <v>К270 В4-III 08 кп</v>
          </cell>
        </row>
        <row r="818">
          <cell r="C818" t="str">
            <v>К270 В4-III 08 кп</v>
          </cell>
        </row>
        <row r="819">
          <cell r="C819" t="str">
            <v>В4 08Ю ВГ</v>
          </cell>
        </row>
        <row r="820">
          <cell r="C820" t="str">
            <v>В4 08Ю ВГ</v>
          </cell>
        </row>
        <row r="821">
          <cell r="C821" t="str">
            <v>17Г1СА</v>
          </cell>
        </row>
        <row r="822">
          <cell r="C822" t="str">
            <v>ст. 2 ПС</v>
          </cell>
        </row>
        <row r="823">
          <cell r="C823" t="str">
            <v>ст. 2 ПС</v>
          </cell>
        </row>
        <row r="824">
          <cell r="C824" t="str">
            <v>ст. 2 ПС</v>
          </cell>
        </row>
        <row r="825">
          <cell r="C825">
            <v>20</v>
          </cell>
        </row>
        <row r="826">
          <cell r="C826" t="str">
            <v>К270 В4-IV 10 сп</v>
          </cell>
        </row>
        <row r="827">
          <cell r="C827" t="str">
            <v>К270 В4-IV 10 сп</v>
          </cell>
        </row>
        <row r="828">
          <cell r="C828" t="str">
            <v>К270 В4-IV 10 сп</v>
          </cell>
        </row>
        <row r="829">
          <cell r="C829" t="str">
            <v>К270 В4-IV 10 сп</v>
          </cell>
        </row>
        <row r="830">
          <cell r="C830" t="str">
            <v>ст.10 сп</v>
          </cell>
        </row>
        <row r="831">
          <cell r="C831" t="str">
            <v>10Г2ФБ</v>
          </cell>
        </row>
        <row r="833">
          <cell r="C833" t="str">
            <v>ОК360 В4-IV 3 сп</v>
          </cell>
        </row>
        <row r="834">
          <cell r="C834" t="str">
            <v>ОК360 В4-IV 3 сп</v>
          </cell>
        </row>
        <row r="835">
          <cell r="C835" t="str">
            <v>ОК360 В4-IV 3 сп</v>
          </cell>
        </row>
        <row r="836">
          <cell r="C836" t="str">
            <v>ОК360 В4-IV 3 сп</v>
          </cell>
        </row>
        <row r="837">
          <cell r="C837" t="str">
            <v>К270 В4-IV 10 сп</v>
          </cell>
        </row>
        <row r="838">
          <cell r="C838" t="str">
            <v>К270 В4-IV 20 сп</v>
          </cell>
        </row>
        <row r="839">
          <cell r="C839" t="str">
            <v>К270 В4-IV 10 сп</v>
          </cell>
        </row>
        <row r="840">
          <cell r="C840" t="str">
            <v>К270 В4-IV 10 сп</v>
          </cell>
        </row>
        <row r="841">
          <cell r="C841" t="str">
            <v>К270 В4-IV 10 сп</v>
          </cell>
        </row>
        <row r="842">
          <cell r="C842" t="str">
            <v>К270 В4-IV 10 сп</v>
          </cell>
        </row>
        <row r="843">
          <cell r="C843" t="str">
            <v>К270 В4-IV 10 сп</v>
          </cell>
        </row>
        <row r="844">
          <cell r="C844" t="str">
            <v>ст.10</v>
          </cell>
        </row>
        <row r="845">
          <cell r="C845" t="str">
            <v>ст.10</v>
          </cell>
        </row>
        <row r="846">
          <cell r="C846" t="str">
            <v>ст.10</v>
          </cell>
        </row>
        <row r="847">
          <cell r="C847" t="str">
            <v>ст.10</v>
          </cell>
        </row>
        <row r="848">
          <cell r="C848" t="str">
            <v>ст.20</v>
          </cell>
        </row>
        <row r="849">
          <cell r="C849" t="str">
            <v>ст.10</v>
          </cell>
        </row>
        <row r="850">
          <cell r="C850" t="str">
            <v>ст.10</v>
          </cell>
        </row>
        <row r="851">
          <cell r="C851" t="str">
            <v>ст.20</v>
          </cell>
        </row>
        <row r="852">
          <cell r="C852" t="str">
            <v>ст.10</v>
          </cell>
        </row>
        <row r="853">
          <cell r="C853" t="str">
            <v>ст.20</v>
          </cell>
        </row>
        <row r="854">
          <cell r="C854" t="str">
            <v>ст.10</v>
          </cell>
        </row>
        <row r="855">
          <cell r="C855" t="str">
            <v>ст.20</v>
          </cell>
        </row>
        <row r="856">
          <cell r="C856" t="str">
            <v>ст.10</v>
          </cell>
        </row>
        <row r="857">
          <cell r="C857" t="str">
            <v>ст.20</v>
          </cell>
        </row>
        <row r="858">
          <cell r="C858" t="str">
            <v>ст.10</v>
          </cell>
        </row>
        <row r="859">
          <cell r="C859" t="str">
            <v>ст.20</v>
          </cell>
        </row>
        <row r="860">
          <cell r="C860" t="str">
            <v>ст.10 (обрезной)</v>
          </cell>
        </row>
        <row r="861">
          <cell r="C861" t="str">
            <v>ст.20 (обрезной)</v>
          </cell>
        </row>
        <row r="862">
          <cell r="C862" t="str">
            <v>ст.10 (обрезной)</v>
          </cell>
        </row>
        <row r="863">
          <cell r="C863" t="str">
            <v>К270 В4-III 08 кп</v>
          </cell>
        </row>
        <row r="864">
          <cell r="C864" t="str">
            <v>10Г2ФБ</v>
          </cell>
        </row>
        <row r="865">
          <cell r="C865" t="str">
            <v>10Г2ФБ</v>
          </cell>
        </row>
        <row r="866">
          <cell r="C866" t="str">
            <v>В4 08Ю ВГ</v>
          </cell>
        </row>
        <row r="867">
          <cell r="C867" t="str">
            <v>август</v>
          </cell>
        </row>
        <row r="868">
          <cell r="C868" t="str">
            <v>ст. 2 ПС</v>
          </cell>
        </row>
        <row r="869">
          <cell r="C869" t="str">
            <v>ст. 2 ПС</v>
          </cell>
        </row>
        <row r="870">
          <cell r="C870" t="str">
            <v>ст. 2 ПС</v>
          </cell>
        </row>
        <row r="871">
          <cell r="C871" t="str">
            <v>ст. 2 ПС</v>
          </cell>
        </row>
        <row r="872">
          <cell r="C872" t="str">
            <v>ст. 2 ПС</v>
          </cell>
        </row>
        <row r="873">
          <cell r="C873" t="str">
            <v>ст. 2 ПС</v>
          </cell>
        </row>
        <row r="874">
          <cell r="C874" t="str">
            <v>К270 В4-III 10 сп</v>
          </cell>
        </row>
        <row r="875">
          <cell r="C875" t="str">
            <v>К270 В4-III 10 сп</v>
          </cell>
        </row>
        <row r="876">
          <cell r="C876" t="str">
            <v>К270 В4-III 10 сп</v>
          </cell>
        </row>
        <row r="877">
          <cell r="C877" t="str">
            <v>К270 В4-III 10 сп</v>
          </cell>
        </row>
        <row r="878">
          <cell r="C878" t="str">
            <v>К270 В4-III 10 сп</v>
          </cell>
        </row>
        <row r="879">
          <cell r="C879" t="str">
            <v>К270 В4-III 10 сп</v>
          </cell>
        </row>
        <row r="880">
          <cell r="C880" t="str">
            <v>К270 В4-III 10 сп</v>
          </cell>
        </row>
        <row r="881">
          <cell r="C881" t="str">
            <v>К270 В4-III 10 сп</v>
          </cell>
        </row>
        <row r="882">
          <cell r="C882" t="str">
            <v>К270 В4-III 10 сп</v>
          </cell>
        </row>
        <row r="883">
          <cell r="C883" t="str">
            <v>К270 В4-III 10 сп</v>
          </cell>
        </row>
        <row r="884">
          <cell r="C884" t="str">
            <v>К270 В4-III 10 сп</v>
          </cell>
        </row>
        <row r="885">
          <cell r="C885" t="str">
            <v>К270 В4-III 10 сп</v>
          </cell>
        </row>
        <row r="886">
          <cell r="C886" t="str">
            <v>К270 В4-III 10 сп</v>
          </cell>
        </row>
        <row r="887">
          <cell r="C887" t="str">
            <v>К270 В4-III 10 сп</v>
          </cell>
        </row>
        <row r="888">
          <cell r="C888" t="str">
            <v>К270 В4-III 10 сп</v>
          </cell>
        </row>
        <row r="889">
          <cell r="C889" t="str">
            <v>К270 В4-III 10 сп</v>
          </cell>
        </row>
        <row r="890">
          <cell r="C890" t="str">
            <v>К270 В4-III 08 кп</v>
          </cell>
        </row>
        <row r="891">
          <cell r="C891" t="str">
            <v>К270 В4-III 08 кп</v>
          </cell>
        </row>
        <row r="892">
          <cell r="C892" t="str">
            <v>К270 В4-III 08 кп</v>
          </cell>
        </row>
        <row r="893">
          <cell r="C893" t="str">
            <v>К270 В4-III 08 кп</v>
          </cell>
        </row>
        <row r="894">
          <cell r="C894" t="str">
            <v>В4 08Ю ВГ</v>
          </cell>
        </row>
        <row r="895">
          <cell r="C895" t="str">
            <v>В4 08Ю ВГ</v>
          </cell>
        </row>
        <row r="896">
          <cell r="C896" t="str">
            <v>ОК360 В4-IV 3 сп</v>
          </cell>
        </row>
        <row r="897">
          <cell r="C897" t="str">
            <v>ОК360 В4-IV 3 сп</v>
          </cell>
        </row>
        <row r="898">
          <cell r="C898" t="str">
            <v>ОК360 В4-IV 3 сп</v>
          </cell>
        </row>
        <row r="899">
          <cell r="C899" t="str">
            <v>ОК360 В4-IV 3 сп</v>
          </cell>
        </row>
        <row r="900">
          <cell r="C900" t="str">
            <v>ОК360 В4-IV 3 сп</v>
          </cell>
        </row>
        <row r="901">
          <cell r="C901" t="str">
            <v>ОК360 В4-IV 3 сп</v>
          </cell>
        </row>
        <row r="902">
          <cell r="C902" t="str">
            <v>К270 В4-IV 10 сп</v>
          </cell>
        </row>
        <row r="903">
          <cell r="C903" t="str">
            <v>К270 В4-IV 10 сп</v>
          </cell>
        </row>
        <row r="904">
          <cell r="C904" t="str">
            <v>К270 В4-IV 10 сп</v>
          </cell>
        </row>
        <row r="905">
          <cell r="C905" t="str">
            <v>К270 В4-IV 10 сп</v>
          </cell>
        </row>
        <row r="906">
          <cell r="C906" t="str">
            <v>К270 В4-IV 10 сп</v>
          </cell>
        </row>
        <row r="907">
          <cell r="C907" t="str">
            <v>К270 В4-IV 10 сп</v>
          </cell>
        </row>
        <row r="908">
          <cell r="C908" t="str">
            <v>К270 В4-IV 10 сп</v>
          </cell>
        </row>
        <row r="909">
          <cell r="C909" t="str">
            <v>К270 В4-IV 10 сп</v>
          </cell>
        </row>
        <row r="910">
          <cell r="C910" t="str">
            <v>К270 В4-IV 10 сп</v>
          </cell>
        </row>
        <row r="911">
          <cell r="C911" t="str">
            <v>К270 В4-IV 10 сп</v>
          </cell>
        </row>
        <row r="912">
          <cell r="C912" t="str">
            <v>К270 В4-IV 20 сп</v>
          </cell>
        </row>
        <row r="913">
          <cell r="C913" t="str">
            <v>К270 В4-IV 20 сп</v>
          </cell>
        </row>
        <row r="914">
          <cell r="C914" t="str">
            <v>К270 В4-IV 20 сп</v>
          </cell>
        </row>
        <row r="915">
          <cell r="C915" t="str">
            <v>ст.10</v>
          </cell>
        </row>
        <row r="916">
          <cell r="C916" t="str">
            <v>ст.20</v>
          </cell>
        </row>
        <row r="917">
          <cell r="C917" t="str">
            <v>ст.10</v>
          </cell>
        </row>
        <row r="918">
          <cell r="C918" t="str">
            <v>ст.10</v>
          </cell>
        </row>
        <row r="919">
          <cell r="C919" t="str">
            <v>ст.20</v>
          </cell>
        </row>
        <row r="920">
          <cell r="C920" t="str">
            <v>ст.10</v>
          </cell>
        </row>
        <row r="921">
          <cell r="C921" t="str">
            <v>ст.20</v>
          </cell>
        </row>
        <row r="922">
          <cell r="C922" t="str">
            <v>ст.10</v>
          </cell>
        </row>
        <row r="923">
          <cell r="C923" t="str">
            <v>ст.20</v>
          </cell>
        </row>
        <row r="924">
          <cell r="C924" t="str">
            <v>ст.10</v>
          </cell>
        </row>
        <row r="925">
          <cell r="C925" t="str">
            <v>ст.20</v>
          </cell>
        </row>
        <row r="926">
          <cell r="C926" t="str">
            <v>ст.10</v>
          </cell>
        </row>
        <row r="927">
          <cell r="C927" t="str">
            <v>ст.20</v>
          </cell>
        </row>
        <row r="928">
          <cell r="C928" t="str">
            <v>ст.10</v>
          </cell>
        </row>
        <row r="929">
          <cell r="C929" t="str">
            <v>ст.20</v>
          </cell>
        </row>
        <row r="930">
          <cell r="C930" t="str">
            <v>ст.10</v>
          </cell>
        </row>
        <row r="931">
          <cell r="C931" t="str">
            <v>ст.10 (обрезной)</v>
          </cell>
        </row>
        <row r="932">
          <cell r="C932" t="str">
            <v>ст.10 (обрезной)</v>
          </cell>
        </row>
        <row r="933">
          <cell r="C933" t="str">
            <v>ст.20 (обрезной)</v>
          </cell>
        </row>
        <row r="934">
          <cell r="C934" t="str">
            <v>ст.10</v>
          </cell>
        </row>
        <row r="935">
          <cell r="C935" t="str">
            <v>10Г2ФБ</v>
          </cell>
        </row>
        <row r="936">
          <cell r="C936" t="str">
            <v>17Г1С</v>
          </cell>
        </row>
        <row r="937">
          <cell r="C937" t="str">
            <v>17Г1С-У</v>
          </cell>
        </row>
        <row r="938">
          <cell r="C938" t="str">
            <v>ст.20 (обрезной)</v>
          </cell>
        </row>
        <row r="939">
          <cell r="C939" t="str">
            <v>ОК360 В4-IV 3 сп</v>
          </cell>
        </row>
        <row r="940">
          <cell r="C940" t="str">
            <v>ОК360 В4-IV 3 сп</v>
          </cell>
        </row>
        <row r="942">
          <cell r="C942" t="str">
            <v xml:space="preserve">К270 В4-IV 10 </v>
          </cell>
        </row>
        <row r="943">
          <cell r="C943" t="str">
            <v xml:space="preserve">К270 В4-IV 10 </v>
          </cell>
        </row>
        <row r="944">
          <cell r="C944" t="str">
            <v xml:space="preserve">К270 В4-IV 10 </v>
          </cell>
        </row>
        <row r="945">
          <cell r="C945" t="str">
            <v>ст.10</v>
          </cell>
        </row>
        <row r="946">
          <cell r="C946" t="str">
            <v>ст.10</v>
          </cell>
        </row>
        <row r="947">
          <cell r="C947" t="str">
            <v>ст.10</v>
          </cell>
        </row>
        <row r="948">
          <cell r="C948" t="str">
            <v>ст.10</v>
          </cell>
        </row>
        <row r="949">
          <cell r="C949" t="str">
            <v>ст.10</v>
          </cell>
        </row>
        <row r="950">
          <cell r="C950" t="str">
            <v>ст.10</v>
          </cell>
        </row>
        <row r="951">
          <cell r="C951" t="str">
            <v>ст.20</v>
          </cell>
        </row>
        <row r="952">
          <cell r="C952" t="str">
            <v>ст.10</v>
          </cell>
        </row>
        <row r="953">
          <cell r="C953" t="str">
            <v>ст.20</v>
          </cell>
        </row>
        <row r="954">
          <cell r="C954" t="str">
            <v>ст.10</v>
          </cell>
        </row>
        <row r="955">
          <cell r="C955" t="str">
            <v>ст.10</v>
          </cell>
        </row>
        <row r="956">
          <cell r="C956" t="str">
            <v>ст.10</v>
          </cell>
        </row>
        <row r="958">
          <cell r="C958" t="str">
            <v>сентябрь</v>
          </cell>
        </row>
        <row r="959">
          <cell r="C959" t="str">
            <v>К270 В4-III 10 сп</v>
          </cell>
        </row>
        <row r="960">
          <cell r="C960" t="str">
            <v>К270 В4-III 10 сп</v>
          </cell>
        </row>
        <row r="961">
          <cell r="C961" t="str">
            <v>К270 В4-III 10 сп</v>
          </cell>
        </row>
        <row r="962">
          <cell r="C962" t="str">
            <v>К270 В4-III 10 сп</v>
          </cell>
        </row>
        <row r="963">
          <cell r="C963" t="str">
            <v>К270 В4-III 10 сп</v>
          </cell>
        </row>
        <row r="964">
          <cell r="C964" t="str">
            <v>К270 В4-III 10 сп</v>
          </cell>
        </row>
        <row r="965">
          <cell r="C965" t="str">
            <v>К270 В4-III 10 сп</v>
          </cell>
        </row>
        <row r="966">
          <cell r="C966" t="str">
            <v>К270 В4-III 10 сп</v>
          </cell>
        </row>
        <row r="967">
          <cell r="C967" t="str">
            <v>К270 В4-III 10 сп</v>
          </cell>
        </row>
        <row r="968">
          <cell r="C968" t="str">
            <v>К270 В4-III 10 сп</v>
          </cell>
        </row>
        <row r="969">
          <cell r="C969" t="str">
            <v>К270 В4-III 10 сп</v>
          </cell>
        </row>
        <row r="970">
          <cell r="C970" t="str">
            <v>К270 В4-III 10 сп</v>
          </cell>
        </row>
        <row r="971">
          <cell r="C971" t="str">
            <v>К270 В4-III 10 сп</v>
          </cell>
        </row>
        <row r="972">
          <cell r="C972" t="str">
            <v>К270 В4-III 10 сп</v>
          </cell>
        </row>
        <row r="973">
          <cell r="C973" t="str">
            <v>К270 В4-III 08 кп</v>
          </cell>
        </row>
        <row r="974">
          <cell r="C974" t="str">
            <v>К270 В4-III 08 кп</v>
          </cell>
        </row>
        <row r="975">
          <cell r="C975" t="str">
            <v>К270 В4-III 08 кп</v>
          </cell>
        </row>
        <row r="976">
          <cell r="C976" t="str">
            <v>К270 В4-III 08 кп</v>
          </cell>
        </row>
        <row r="978">
          <cell r="C978" t="str">
            <v>ОК360 В4-IV 3 сп</v>
          </cell>
        </row>
        <row r="979">
          <cell r="C979" t="str">
            <v>ОК360 В4-IV 3 сп</v>
          </cell>
        </row>
        <row r="980">
          <cell r="C980" t="str">
            <v>ОК360 В4-IV 3 сп</v>
          </cell>
        </row>
        <row r="981">
          <cell r="C981" t="str">
            <v>ОК360 В4-IV 3 сп</v>
          </cell>
        </row>
        <row r="982">
          <cell r="C982" t="str">
            <v>ОК360 В4-IV 3 сп</v>
          </cell>
        </row>
        <row r="983">
          <cell r="C983" t="str">
            <v>К270 В4-IV 10 сп</v>
          </cell>
        </row>
        <row r="984">
          <cell r="C984" t="str">
            <v>К270 В4-IV 10 сп</v>
          </cell>
        </row>
        <row r="985">
          <cell r="C985" t="str">
            <v>К270 В4-IV 10 сп</v>
          </cell>
        </row>
        <row r="986">
          <cell r="C986" t="str">
            <v>К270 В4-IV 10 сп</v>
          </cell>
        </row>
        <row r="987">
          <cell r="C987" t="str">
            <v>К270 В4-IV 10 сп</v>
          </cell>
        </row>
        <row r="988">
          <cell r="C988" t="str">
            <v>К270 В4-IV 10 сп</v>
          </cell>
        </row>
        <row r="989">
          <cell r="C989" t="str">
            <v>К270 В4-IV 10 сп</v>
          </cell>
        </row>
        <row r="990">
          <cell r="C990" t="str">
            <v>К270 В4-IV 10 сп</v>
          </cell>
        </row>
        <row r="991">
          <cell r="C991" t="str">
            <v>К270 В4-IV 10 сп</v>
          </cell>
        </row>
        <row r="992">
          <cell r="C992" t="str">
            <v>К270 В4-IV 10 сп</v>
          </cell>
        </row>
        <row r="993">
          <cell r="C993" t="str">
            <v>К270 В4-IV 10 сп</v>
          </cell>
        </row>
        <row r="994">
          <cell r="C994" t="str">
            <v>К270 В4-IV 20 сп</v>
          </cell>
        </row>
        <row r="995">
          <cell r="C995" t="str">
            <v>К270 В4-IV 20 сп</v>
          </cell>
        </row>
        <row r="996">
          <cell r="C996" t="str">
            <v>ст.10</v>
          </cell>
        </row>
        <row r="997">
          <cell r="C997" t="str">
            <v>ст.10</v>
          </cell>
        </row>
        <row r="998">
          <cell r="C998" t="str">
            <v>ст.10</v>
          </cell>
        </row>
        <row r="999">
          <cell r="C999" t="str">
            <v>ст.10</v>
          </cell>
        </row>
        <row r="1000">
          <cell r="C1000" t="str">
            <v>ст.20</v>
          </cell>
        </row>
        <row r="1001">
          <cell r="C1001" t="str">
            <v>ст.10</v>
          </cell>
        </row>
        <row r="1002">
          <cell r="C1002" t="str">
            <v>ст.20</v>
          </cell>
        </row>
        <row r="1003">
          <cell r="C1003" t="str">
            <v>ст.10</v>
          </cell>
        </row>
        <row r="1004">
          <cell r="C1004" t="str">
            <v>ст.20</v>
          </cell>
        </row>
        <row r="1005">
          <cell r="C1005" t="str">
            <v>ст.10</v>
          </cell>
        </row>
        <row r="1006">
          <cell r="C1006" t="str">
            <v>ст.20</v>
          </cell>
        </row>
        <row r="1007">
          <cell r="C1007" t="str">
            <v>ст.10</v>
          </cell>
        </row>
        <row r="1008">
          <cell r="C1008" t="str">
            <v>ст.20</v>
          </cell>
        </row>
        <row r="1009">
          <cell r="C1009" t="str">
            <v>ст.10</v>
          </cell>
        </row>
        <row r="1010">
          <cell r="C1010" t="str">
            <v>ст.10 (обрезной)</v>
          </cell>
        </row>
        <row r="1011">
          <cell r="C1011" t="str">
            <v>ст.20 (обрезной)</v>
          </cell>
        </row>
        <row r="1013">
          <cell r="C1013" t="str">
            <v>ст. 2 ПС</v>
          </cell>
        </row>
        <row r="1014">
          <cell r="C1014" t="str">
            <v>ст. 2 ПС</v>
          </cell>
        </row>
        <row r="1015">
          <cell r="C1015" t="str">
            <v>ст. 2 ПС</v>
          </cell>
        </row>
        <row r="1016">
          <cell r="C1016" t="str">
            <v>ст. 2 ПС</v>
          </cell>
        </row>
        <row r="1017">
          <cell r="C1017" t="str">
            <v>ст. 2 ПС</v>
          </cell>
        </row>
        <row r="1018">
          <cell r="C1018" t="str">
            <v>ст. 2 ПС</v>
          </cell>
        </row>
        <row r="1019">
          <cell r="C1019" t="str">
            <v>ст. 2 ПС</v>
          </cell>
        </row>
        <row r="1020">
          <cell r="C1020" t="str">
            <v>ст. 2 ПС</v>
          </cell>
        </row>
        <row r="1022">
          <cell r="C1022" t="str">
            <v>10Г2ФБ</v>
          </cell>
        </row>
        <row r="1023">
          <cell r="C1023" t="str">
            <v>10Г2ФБ</v>
          </cell>
        </row>
        <row r="1024">
          <cell r="C1024" t="str">
            <v>17Г1С</v>
          </cell>
        </row>
        <row r="1025">
          <cell r="C1025" t="str">
            <v>17Г1С-У</v>
          </cell>
        </row>
        <row r="1026">
          <cell r="C1026" t="str">
            <v>17Г1С-У</v>
          </cell>
        </row>
        <row r="1027">
          <cell r="C1027" t="str">
            <v>17Г1С-У</v>
          </cell>
        </row>
        <row r="1029">
          <cell r="C1029" t="str">
            <v>К270 В4-III 10 сп</v>
          </cell>
        </row>
        <row r="1030">
          <cell r="C1030" t="str">
            <v>К270 В4-III 10 сп</v>
          </cell>
        </row>
        <row r="1031">
          <cell r="C1031" t="str">
            <v>К270 В4-III 10 сп</v>
          </cell>
        </row>
        <row r="1032">
          <cell r="C1032" t="str">
            <v>К270 В4-III 10 сп</v>
          </cell>
        </row>
        <row r="1033">
          <cell r="C1033" t="str">
            <v>К270 В4-III 10 сп</v>
          </cell>
        </row>
        <row r="1034">
          <cell r="C1034" t="str">
            <v>К270 В4-III 10 сп</v>
          </cell>
        </row>
        <row r="1035">
          <cell r="C1035" t="str">
            <v>К270 В4-III 10 сп</v>
          </cell>
        </row>
        <row r="1036">
          <cell r="C1036" t="str">
            <v>К270 В4-III 10 сп</v>
          </cell>
        </row>
        <row r="1037">
          <cell r="C1037" t="str">
            <v>К270 В4-III 10 сп</v>
          </cell>
        </row>
        <row r="1038">
          <cell r="C1038" t="str">
            <v>К270 В4-III 10 сп</v>
          </cell>
        </row>
        <row r="1039">
          <cell r="C1039" t="str">
            <v>К270 В4-III 10 сп</v>
          </cell>
        </row>
        <row r="1040">
          <cell r="C1040" t="str">
            <v>К270 В4-III 10 сп</v>
          </cell>
        </row>
        <row r="1041">
          <cell r="C1041" t="str">
            <v>К270 В4-III 08 кп</v>
          </cell>
        </row>
        <row r="1042">
          <cell r="C1042" t="str">
            <v>К270 В4-III 08 кп</v>
          </cell>
        </row>
        <row r="1043">
          <cell r="C1043" t="str">
            <v>К270 В4-III 08 кп</v>
          </cell>
        </row>
        <row r="1044">
          <cell r="C1044" t="str">
            <v>К270 В4-III 08 кп</v>
          </cell>
        </row>
        <row r="1046">
          <cell r="C1046" t="str">
            <v>Х70</v>
          </cell>
        </row>
        <row r="1047">
          <cell r="C1047" t="str">
            <v>3сп5</v>
          </cell>
        </row>
        <row r="1049">
          <cell r="C1049" t="str">
            <v>ОК360 В4-IV 3 сп</v>
          </cell>
        </row>
        <row r="1050">
          <cell r="C1050" t="str">
            <v>ОК360 В4-IV 3 сп</v>
          </cell>
        </row>
        <row r="1051">
          <cell r="C1051" t="str">
            <v>ОК360 В4-IV 3 сп</v>
          </cell>
        </row>
        <row r="1052">
          <cell r="C1052" t="str">
            <v>ОК360 В4-IV 3 сп</v>
          </cell>
        </row>
        <row r="1053">
          <cell r="C1053" t="str">
            <v>ОК360 В4-IV 3 сп</v>
          </cell>
        </row>
        <row r="1054">
          <cell r="C1054" t="str">
            <v>К270 В4-IV 10 сп</v>
          </cell>
        </row>
        <row r="1055">
          <cell r="C1055" t="str">
            <v>К270 В4-IV 10 сп</v>
          </cell>
        </row>
        <row r="1056">
          <cell r="C1056" t="str">
            <v>К270 В4-IV 10 сп</v>
          </cell>
        </row>
        <row r="1057">
          <cell r="C1057" t="str">
            <v>К270 В4-IV 10 сп</v>
          </cell>
        </row>
        <row r="1058">
          <cell r="C1058" t="str">
            <v>К270 В4-IV 10 сп</v>
          </cell>
        </row>
        <row r="1059">
          <cell r="C1059" t="str">
            <v>К270 В4-IV 10 сп</v>
          </cell>
        </row>
        <row r="1060">
          <cell r="C1060" t="str">
            <v>К270 В4-IV 10 сп</v>
          </cell>
        </row>
        <row r="1061">
          <cell r="C1061" t="str">
            <v>К270 В4-IV 10 сп</v>
          </cell>
        </row>
        <row r="1062">
          <cell r="C1062" t="str">
            <v>К270 В4-IV 10 сп</v>
          </cell>
        </row>
        <row r="1063">
          <cell r="C1063" t="str">
            <v>К270 В4-IV 10 сп</v>
          </cell>
        </row>
        <row r="1064">
          <cell r="C1064" t="str">
            <v>К270 В4-IV 10 сп</v>
          </cell>
        </row>
        <row r="1065">
          <cell r="C1065" t="str">
            <v>К270 В4-IV 20 сп</v>
          </cell>
        </row>
        <row r="1066">
          <cell r="C1066" t="str">
            <v>К270 В4-IV 20 сп</v>
          </cell>
        </row>
        <row r="1067">
          <cell r="C1067" t="str">
            <v>К270 В4-IV 20 сп</v>
          </cell>
        </row>
        <row r="1068">
          <cell r="C1068" t="str">
            <v>К270 В4-IV 20 сп</v>
          </cell>
        </row>
        <row r="1069">
          <cell r="C1069" t="str">
            <v>К270 В4-IV 20 сп</v>
          </cell>
        </row>
        <row r="1070">
          <cell r="C1070" t="str">
            <v>ст.10</v>
          </cell>
        </row>
        <row r="1071">
          <cell r="C1071" t="str">
            <v>ст.20</v>
          </cell>
        </row>
        <row r="1072">
          <cell r="C1072" t="str">
            <v>ст.10</v>
          </cell>
        </row>
        <row r="1073">
          <cell r="C1073" t="str">
            <v>ст.20</v>
          </cell>
        </row>
        <row r="1074">
          <cell r="C1074" t="str">
            <v>ст.10</v>
          </cell>
        </row>
        <row r="1075">
          <cell r="C1075" t="str">
            <v>ст.20</v>
          </cell>
        </row>
        <row r="1076">
          <cell r="C1076" t="str">
            <v>ст.10</v>
          </cell>
        </row>
        <row r="1077">
          <cell r="C1077" t="str">
            <v>ст.20</v>
          </cell>
        </row>
        <row r="1078">
          <cell r="C1078" t="str">
            <v>ст.10</v>
          </cell>
        </row>
        <row r="1079">
          <cell r="C1079" t="str">
            <v>ст.20</v>
          </cell>
        </row>
        <row r="1080">
          <cell r="C1080" t="str">
            <v>ст.10</v>
          </cell>
        </row>
        <row r="1081">
          <cell r="C1081" t="str">
            <v>ст.20</v>
          </cell>
        </row>
        <row r="1082">
          <cell r="C1082" t="str">
            <v>ст.10</v>
          </cell>
        </row>
        <row r="1083">
          <cell r="C1083" t="str">
            <v>ст.20</v>
          </cell>
        </row>
        <row r="1084">
          <cell r="C1084" t="str">
            <v>ст.10</v>
          </cell>
        </row>
        <row r="1085">
          <cell r="C1085" t="str">
            <v>ст.10</v>
          </cell>
        </row>
        <row r="1086">
          <cell r="C1086" t="str">
            <v>ст.10 (обрезной)</v>
          </cell>
        </row>
        <row r="1087">
          <cell r="C1087" t="str">
            <v>ст.20 (обрезной)</v>
          </cell>
        </row>
        <row r="1089">
          <cell r="C1089" t="str">
            <v>ОК360 В4-IV 3 сп</v>
          </cell>
        </row>
        <row r="1090">
          <cell r="C1090" t="str">
            <v>ОК360 В4-IV 3 сп</v>
          </cell>
        </row>
        <row r="1091">
          <cell r="C1091" t="str">
            <v>К270 В4-IV 10</v>
          </cell>
        </row>
        <row r="1092">
          <cell r="C1092" t="str">
            <v>ст.10</v>
          </cell>
        </row>
        <row r="1094">
          <cell r="C1094" t="str">
            <v>ст. 2 ПС</v>
          </cell>
        </row>
        <row r="1095">
          <cell r="C1095" t="str">
            <v>ст. 2 ПС</v>
          </cell>
        </row>
        <row r="1096">
          <cell r="C1096" t="str">
            <v>ст. 2 ПС</v>
          </cell>
        </row>
        <row r="1097">
          <cell r="C1097" t="str">
            <v>ст. 2 ПС</v>
          </cell>
        </row>
        <row r="1098">
          <cell r="C1098" t="str">
            <v>ст. 2 ПС</v>
          </cell>
        </row>
        <row r="1099">
          <cell r="C1099" t="str">
            <v>ст. 2 ПС</v>
          </cell>
        </row>
        <row r="1101">
          <cell r="C1101" t="str">
            <v>Х70</v>
          </cell>
        </row>
        <row r="1103">
          <cell r="C1103" t="str">
            <v>17Г1С-У*</v>
          </cell>
        </row>
        <row r="1104">
          <cell r="C1104" t="str">
            <v>17Г1С-У</v>
          </cell>
        </row>
        <row r="1105">
          <cell r="C1105" t="str">
            <v>17Г1С-У</v>
          </cell>
        </row>
        <row r="1106">
          <cell r="C1106" t="str">
            <v>17Г1С-У</v>
          </cell>
        </row>
        <row r="1107">
          <cell r="C1107" t="str">
            <v>17Г1С-У</v>
          </cell>
        </row>
        <row r="1109">
          <cell r="C1109" t="str">
            <v>Х70</v>
          </cell>
        </row>
        <row r="1110">
          <cell r="C1110" t="str">
            <v>Х70</v>
          </cell>
        </row>
        <row r="1112">
          <cell r="C1112" t="str">
            <v>ноябрь</v>
          </cell>
        </row>
        <row r="1113">
          <cell r="C1113" t="str">
            <v>К270 В4-III 10 сп</v>
          </cell>
        </row>
        <row r="1114">
          <cell r="C1114" t="str">
            <v>К270 В4-III 10 сп</v>
          </cell>
        </row>
        <row r="1115">
          <cell r="C1115" t="str">
            <v>К270 В4-III 10 сп</v>
          </cell>
        </row>
        <row r="1116">
          <cell r="C1116" t="str">
            <v>К270 В4-III 10 сп</v>
          </cell>
        </row>
        <row r="1117">
          <cell r="C1117" t="str">
            <v>К270 В4-III 10 сп</v>
          </cell>
        </row>
        <row r="1118">
          <cell r="C1118" t="str">
            <v>К270 В4-III 10 сп</v>
          </cell>
        </row>
        <row r="1119">
          <cell r="C1119" t="str">
            <v>К270 В4-III 10 сп</v>
          </cell>
        </row>
        <row r="1120">
          <cell r="C1120" t="str">
            <v>К270 В4-III 10 сп</v>
          </cell>
        </row>
        <row r="1121">
          <cell r="C1121" t="str">
            <v>К270 В4-III 10 сп</v>
          </cell>
        </row>
        <row r="1122">
          <cell r="C1122" t="str">
            <v>К270 В4-III 10 сп</v>
          </cell>
        </row>
        <row r="1123">
          <cell r="C1123" t="str">
            <v>К270 В4-III 10 сп</v>
          </cell>
        </row>
        <row r="1124">
          <cell r="C1124" t="str">
            <v>К270 В4-III 08 кп</v>
          </cell>
        </row>
        <row r="1125">
          <cell r="C1125" t="str">
            <v>К270 В4-III 08 кп</v>
          </cell>
        </row>
        <row r="1126">
          <cell r="C1126" t="str">
            <v>К270 В4-III 08 кп</v>
          </cell>
        </row>
        <row r="1127">
          <cell r="C1127" t="str">
            <v>К270 В4-III 08 кп</v>
          </cell>
        </row>
        <row r="1128">
          <cell r="C1128" t="str">
            <v>К270 В4-III 08 кп</v>
          </cell>
        </row>
        <row r="1129">
          <cell r="C1129" t="str">
            <v>К270 В4-III 08 кп</v>
          </cell>
        </row>
        <row r="1130">
          <cell r="C1130" t="str">
            <v>К270 В4-III 08 кп</v>
          </cell>
        </row>
        <row r="1131">
          <cell r="C1131" t="str">
            <v>К270 В4-III 08 кп</v>
          </cell>
        </row>
        <row r="1132">
          <cell r="C1132" t="str">
            <v>В4 08Ю ВГ</v>
          </cell>
        </row>
        <row r="1133">
          <cell r="C1133" t="str">
            <v>В4 08Ю ВГ</v>
          </cell>
        </row>
        <row r="1135">
          <cell r="C1135" t="str">
            <v>ОК360 В4-IV 3 сп</v>
          </cell>
        </row>
        <row r="1136">
          <cell r="C1136" t="str">
            <v>ОК360 В4-IV 3 сп</v>
          </cell>
        </row>
        <row r="1137">
          <cell r="C1137" t="str">
            <v>ОК360 В4-IV 3 сп</v>
          </cell>
        </row>
        <row r="1138">
          <cell r="C1138" t="str">
            <v>ОК360 В4-IV 3 сп</v>
          </cell>
        </row>
        <row r="1139">
          <cell r="C1139" t="str">
            <v>ОК360 В4-IV 3 сп</v>
          </cell>
        </row>
        <row r="1140">
          <cell r="C1140" t="str">
            <v>К270 В4-IV 10 сп</v>
          </cell>
        </row>
        <row r="1141">
          <cell r="C1141" t="str">
            <v>К270 В4-IV 10 сп</v>
          </cell>
        </row>
        <row r="1142">
          <cell r="C1142" t="str">
            <v>К270 В4-IV 10 сп</v>
          </cell>
        </row>
        <row r="1143">
          <cell r="C1143" t="str">
            <v>К270 В4-IV 10 сп</v>
          </cell>
        </row>
        <row r="1144">
          <cell r="C1144" t="str">
            <v>К270 В4-IV 20 сп</v>
          </cell>
        </row>
        <row r="1145">
          <cell r="C1145" t="str">
            <v>К270 В4-IV 10 сп</v>
          </cell>
        </row>
        <row r="1146">
          <cell r="C1146" t="str">
            <v>К270 В4-IV 20 сп</v>
          </cell>
        </row>
        <row r="1147">
          <cell r="C1147" t="str">
            <v>К270 В4-IV 10 сп</v>
          </cell>
        </row>
        <row r="1148">
          <cell r="C1148" t="str">
            <v>К270 В4-IV 20 сп</v>
          </cell>
        </row>
        <row r="1149">
          <cell r="C1149" t="str">
            <v>К270 В4-IV 10 сп</v>
          </cell>
        </row>
        <row r="1150">
          <cell r="C1150" t="str">
            <v>К270 В4-IV 20 сп</v>
          </cell>
        </row>
        <row r="1151">
          <cell r="C1151" t="str">
            <v>К270 В4-IV 10 сп</v>
          </cell>
        </row>
        <row r="1152">
          <cell r="C1152" t="str">
            <v>К270 В4-IV 20 сп</v>
          </cell>
        </row>
        <row r="1153">
          <cell r="C1153" t="str">
            <v>К270 В4-IV 10 сп</v>
          </cell>
        </row>
        <row r="1154">
          <cell r="C1154" t="str">
            <v>К270 В4-IV 20 сп</v>
          </cell>
        </row>
        <row r="1155">
          <cell r="C1155" t="str">
            <v>К270 В4-IV 10 сп</v>
          </cell>
        </row>
        <row r="1156">
          <cell r="C1156" t="str">
            <v>ст.10</v>
          </cell>
        </row>
        <row r="1157">
          <cell r="C1157" t="str">
            <v>ст.20</v>
          </cell>
        </row>
        <row r="1158">
          <cell r="C1158" t="str">
            <v>ст.10</v>
          </cell>
        </row>
        <row r="1159">
          <cell r="C1159" t="str">
            <v>ст.20</v>
          </cell>
        </row>
        <row r="1160">
          <cell r="C1160" t="str">
            <v>ст.10</v>
          </cell>
        </row>
        <row r="1161">
          <cell r="C1161" t="str">
            <v>ст.20</v>
          </cell>
        </row>
        <row r="1162">
          <cell r="C1162" t="str">
            <v>ст.10</v>
          </cell>
        </row>
        <row r="1163">
          <cell r="C1163" t="str">
            <v>ст.20</v>
          </cell>
        </row>
        <row r="1164">
          <cell r="C1164" t="str">
            <v>ст.10</v>
          </cell>
        </row>
        <row r="1165">
          <cell r="C1165" t="str">
            <v>ст.20</v>
          </cell>
        </row>
        <row r="1166">
          <cell r="C1166" t="str">
            <v>ст.10</v>
          </cell>
        </row>
        <row r="1167">
          <cell r="C1167" t="str">
            <v>ст.20</v>
          </cell>
        </row>
        <row r="1168">
          <cell r="C1168" t="str">
            <v>ст.10</v>
          </cell>
        </row>
        <row r="1169">
          <cell r="C1169" t="str">
            <v>ст.20</v>
          </cell>
        </row>
        <row r="1170">
          <cell r="C1170" t="str">
            <v>ст.20</v>
          </cell>
        </row>
        <row r="1171">
          <cell r="C1171" t="str">
            <v>ст.20 (обрезной)</v>
          </cell>
        </row>
        <row r="1172">
          <cell r="C1172" t="str">
            <v>ст.10 (обрезной)</v>
          </cell>
        </row>
        <row r="1173">
          <cell r="C1173" t="str">
            <v>ст.20 (обрезной)</v>
          </cell>
        </row>
        <row r="1175">
          <cell r="C1175" t="str">
            <v>ОК360 В4-IV 3 сп</v>
          </cell>
        </row>
        <row r="1176">
          <cell r="C1176" t="str">
            <v>ОК360 В4-IV 3 сп</v>
          </cell>
        </row>
        <row r="1177">
          <cell r="C1177" t="str">
            <v>ОК360 В4-IV 3 сп</v>
          </cell>
        </row>
        <row r="1178">
          <cell r="C1178" t="str">
            <v>К270 В4-IV 10 сп</v>
          </cell>
        </row>
        <row r="1179">
          <cell r="C1179" t="str">
            <v>К270 В4-IV 10 сп</v>
          </cell>
        </row>
        <row r="1180">
          <cell r="C1180" t="str">
            <v>К270 В4-IV 10 сп</v>
          </cell>
        </row>
        <row r="1181">
          <cell r="C1181" t="str">
            <v>К270 В4-IV 10 сп</v>
          </cell>
        </row>
        <row r="1182">
          <cell r="C1182" t="str">
            <v>ст.10</v>
          </cell>
        </row>
        <row r="1183">
          <cell r="C1183" t="str">
            <v>ст.10</v>
          </cell>
        </row>
        <row r="1184">
          <cell r="C1184" t="str">
            <v>ст.10</v>
          </cell>
        </row>
        <row r="1185">
          <cell r="C1185" t="str">
            <v>ст.10</v>
          </cell>
        </row>
        <row r="1186">
          <cell r="C1186" t="str">
            <v>ст.10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льщики"/>
      <sheetName val="Грузополучатели"/>
      <sheetName val="Служебный"/>
      <sheetName val="Курс ЦБ"/>
      <sheetName val="Справочник"/>
      <sheetName val="Исходные"/>
      <sheetName val="Расчет-выпуск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ПлателJӣики"/>
      <sheetName val="реестр отгрузка"/>
      <sheetName val="Номенклатура"/>
      <sheetName val="ввод"/>
      <sheetName val="Тит"/>
      <sheetName val="жд "/>
      <sheetName val="Курс"/>
      <sheetName val="Ввод данных"/>
      <sheetName val="ПЭБ-1-02댭ъ "/>
      <sheetName val="ГОСТ"/>
      <sheetName val="наим"/>
      <sheetName val="Macro"/>
      <sheetName val="Sales"/>
      <sheetName val="CF Less F"/>
      <sheetName val="Salary"/>
      <sheetName val="Opex"/>
      <sheetName val="Production"/>
      <sheetName val="Discount"/>
      <sheetName val="Классиф"/>
      <sheetName val="ОСВ"/>
      <sheetName val="TasAt"/>
      <sheetName val="СЗ-процессинг"/>
      <sheetName val="Нормативы"/>
      <sheetName val="Параметры"/>
      <sheetName val="СЗ-собственная деятельность"/>
      <sheetName val="сталь"/>
      <sheetName val="ХВП"/>
      <sheetName val="ИсходныеДанные"/>
      <sheetName val="Данные"/>
      <sheetName val="ПТУ_ППП"/>
      <sheetName val="группа"/>
      <sheetName val="направ.инвест."/>
      <sheetName val="Описание статей бюджетов"/>
      <sheetName val="Описание аналитических статей"/>
      <sheetName val="ф.2 стр.030"/>
      <sheetName val="Прогр_кред"/>
      <sheetName val="Титул"/>
      <sheetName val="Информация"/>
      <sheetName val="Цель"/>
      <sheetName val="Программа"/>
      <sheetName val="D120_1"/>
      <sheetName val="D120_2"/>
      <sheetName val="D120_3"/>
      <sheetName val="D120_4"/>
      <sheetName val="Leadsheet"/>
      <sheetName val="Пересчет лизинга"/>
      <sheetName val="Меморандум"/>
      <sheetName val="Инф"/>
      <sheetName val="Канат"/>
      <sheetName val="Список"/>
      <sheetName val="реестротгрузка"/>
      <sheetName val="Закупки"/>
      <sheetName val="Tickmarks"/>
      <sheetName val="Лист1"/>
      <sheetName val="месяц факт"/>
      <sheetName val="Sheet1"/>
      <sheetName val="стоф"/>
      <sheetName val="Голова"/>
      <sheetName val="Свод"/>
      <sheetName val="с.660"/>
      <sheetName val="ДФВ"/>
      <sheetName val="Выбывшие ОС"/>
      <sheetName val="Коммерческие расходы"/>
      <sheetName val="20_Кредиты краткосрочные"/>
      <sheetName val="AJE"/>
      <sheetName val="RJE"/>
      <sheetName val="ББ"/>
      <sheetName val="Tier_31.12.08"/>
      <sheetName val="ОПУ"/>
      <sheetName val="Дивиденды"/>
      <sheetName val="Расчет ОНО`31.12.09"/>
      <sheetName val="Tier 31.12.07 (2)"/>
      <sheetName val="Реклассификация - доходы"/>
      <sheetName val="other inc_audit"/>
      <sheetName val="Реклассификация-расходы"/>
      <sheetName val="Резерв по отпускам"/>
      <sheetName val="Лизинг-расшифровка"/>
      <sheetName val="Шкала"/>
      <sheetName val="справка"/>
      <sheetName val="НМ расчеты"/>
      <sheetName val="НАЛ.97г.пр.Нат."/>
      <sheetName val="Tier 07"/>
      <sheetName val="с-элементы"/>
      <sheetName val="Tier 08"/>
      <sheetName val="27_Коммерч.расходы"/>
      <sheetName val="Tier 311208"/>
      <sheetName val="Выб.ОРС"/>
      <sheetName val="Курс $"/>
      <sheetName val="Мес"/>
      <sheetName val="ПТБ-1-06д-П"/>
      <sheetName val="ПТБ-2-03-п  "/>
      <sheetName val="план добычи 1 кв "/>
      <sheetName val="добыча 2011 год"/>
      <sheetName val="план добычи 2 кв"/>
      <sheetName val="план добычи 3 кв"/>
      <sheetName val="план добычи 4 кв"/>
      <sheetName val="метры 1кв "/>
      <sheetName val="метры 2кв"/>
      <sheetName val="метры 3кв"/>
      <sheetName val="метры 4кв"/>
      <sheetName val="Проходка 2011г"/>
      <sheetName val="Курс_ЦБ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Бюдж реал уг прод"/>
      <sheetName val="Кедровский"/>
      <sheetName val="ПТБ-3-02-П"/>
      <sheetName val="ПТБ-3-02в-П"/>
      <sheetName val="ПТБ-3-02а-П"/>
      <sheetName val="Курсы"/>
      <sheetName val="9120.03.5"/>
      <sheetName val="БДР"/>
      <sheetName val="ПД СПС"/>
      <sheetName val="ПД путь"/>
      <sheetName val="ПД произв.сл."/>
      <sheetName val="ПД СЦБ"/>
      <sheetName val="ПД экспл"/>
      <sheetName val="ИТ связь"/>
      <sheetName val="ПД энерго"/>
      <sheetName val="1.3-ПФР"/>
      <sheetName val="4"/>
      <sheetName val="Дефлятор"/>
      <sheetName val="Вид"/>
      <sheetName val="Группа_SAP"/>
      <sheetName val="ГруппаОб"/>
      <sheetName val="ДКС"/>
      <sheetName val="Инфраструктура"/>
      <sheetName val="Статьи ДИ"/>
      <sheetName val="Назначение инвестиций"/>
      <sheetName val="Пр_наз"/>
      <sheetName val="НДС"/>
      <sheetName val="Оборудование"/>
      <sheetName val="Решение ИК"/>
      <sheetName val="Тех_основные"/>
      <sheetName val="ПЕ"/>
      <sheetName val="Раздел"/>
      <sheetName val="Статус"/>
      <sheetName val="Тип"/>
      <sheetName val="филиал"/>
      <sheetName val="ЦФО"/>
      <sheetName val="Выход продуктов"/>
      <sheetName val="Гр5(о)"/>
      <sheetName val="V111_LS RAP"/>
      <sheetName val="5930.01+"/>
      <sheetName val="5910.04+"/>
      <sheetName val="language"/>
      <sheetName val="5.2"/>
      <sheetName val="Список_объектов"/>
      <sheetName val="Проводки'02"/>
      <sheetName val="УрРасч"/>
      <sheetName val="АКРасч"/>
      <sheetName val="Grouplist"/>
      <sheetName val="Info"/>
      <sheetName val="10.спр.объемов"/>
      <sheetName val="9.спр.типов упак."/>
      <sheetName val="3.4.5.спр. групп_кат._продуктов"/>
      <sheetName val="6.спр.сортов"/>
      <sheetName val="8.спр.жирн."/>
      <sheetName val="7.спр.наполн."/>
      <sheetName val="Модуль"/>
      <sheetName val="Главная"/>
      <sheetName val="Справочник дат"/>
      <sheetName val="Предприятия"/>
      <sheetName val="Факт"/>
      <sheetName val="План"/>
      <sheetName val="ШР_Общее"/>
      <sheetName val="Списки"/>
      <sheetName val="сметы СКО 3кв03г."/>
      <sheetName val="ПТБ -4-07 В "/>
      <sheetName val="ПТБ-1-03д-П"/>
      <sheetName val="ПСХ "/>
      <sheetName val="Т-эн. по город.стор.орган."/>
      <sheetName val="Настройка"/>
      <sheetName val="00210"/>
      <sheetName val="00101"/>
      <sheetName val="00201"/>
      <sheetName val="00202"/>
      <sheetName val="00203"/>
      <sheetName val="00204"/>
      <sheetName val="00211"/>
      <sheetName val="БДР (2)"/>
      <sheetName val="БДР (3)"/>
      <sheetName val="Свод (19)"/>
      <sheetName val="БДР РУС"/>
      <sheetName val="Финрез по разрезам"/>
      <sheetName val="Финрез по разрезам (2)"/>
      <sheetName val="Свод (17)"/>
      <sheetName val="Свод (18)"/>
      <sheetName val="0 СУ"/>
      <sheetName val="ИД_Плательщики"/>
      <sheetName val="ИД_Марка_Разрезы"/>
      <sheetName val="ИД_Курс_ЦБ"/>
      <sheetName val="ИД_Дни"/>
      <sheetName val="#ССЫЛКА"/>
      <sheetName val="восст"/>
      <sheetName val="рын"/>
      <sheetName val="износ"/>
      <sheetName val="Сдача "/>
      <sheetName val="Общая информация"/>
      <sheetName val="5630.02+"/>
      <sheetName val="Акты дебиторов"/>
      <sheetName val="Программа "/>
      <sheetName val="+5610.04"/>
      <sheetName val="бюджет"/>
      <sheetName val="отчет"/>
      <sheetName val="Настройки"/>
      <sheetName val="январь"/>
      <sheetName val="Взз"/>
      <sheetName val="ЦФО 3 уровня"/>
      <sheetName val="СПР_Заказчик"/>
      <sheetName val="Проекты"/>
      <sheetName val="СПР_ФЦП"/>
      <sheetName val="СПР_Поставщик"/>
      <sheetName val="Виды продукции"/>
      <sheetName val="Ресурсы"/>
      <sheetName val="ЦФОкоды"/>
      <sheetName val="Источники фин.кап.вложен"/>
      <sheetName val="KAR10"/>
      <sheetName val="б130-1(1)"/>
    </sheetNames>
    <sheetDataSet>
      <sheetData sheetId="0">
        <row r="2">
          <cell r="A2" t="str">
            <v>РАО ЕЭС</v>
          </cell>
        </row>
      </sheetData>
      <sheetData sheetId="1">
        <row r="2">
          <cell r="A2" t="str">
            <v>РАО ЕЭС</v>
          </cell>
        </row>
      </sheetData>
      <sheetData sheetId="2" refreshError="1">
        <row r="2">
          <cell r="A2" t="str">
            <v>РАО ЕЭС</v>
          </cell>
        </row>
        <row r="3">
          <cell r="A3" t="str">
            <v>Базовый элемент</v>
          </cell>
        </row>
        <row r="4">
          <cell r="A4" t="str">
            <v>Б.К.Б. Запад</v>
          </cell>
        </row>
        <row r="5">
          <cell r="A5" t="str">
            <v>Б.К.Б. Восток</v>
          </cell>
        </row>
        <row r="7">
          <cell r="A7" t="str">
            <v>Прочие Запад</v>
          </cell>
        </row>
        <row r="8">
          <cell r="A8" t="str">
            <v>Прочие Восток</v>
          </cell>
        </row>
        <row r="9">
          <cell r="A9" t="str">
            <v>Адм. Запад</v>
          </cell>
        </row>
        <row r="10">
          <cell r="A10" t="str">
            <v>Адм. Восток</v>
          </cell>
        </row>
        <row r="11">
          <cell r="A11" t="str">
            <v>Экспорт</v>
          </cell>
        </row>
        <row r="12">
          <cell r="A12" t="str">
            <v>разрезы-продавцы:</v>
          </cell>
        </row>
        <row r="13">
          <cell r="A13" t="str">
            <v>ОАО Разрез Березовский</v>
          </cell>
        </row>
        <row r="14">
          <cell r="A14" t="str">
            <v>ОАО Разрез Назаровский</v>
          </cell>
        </row>
        <row r="15">
          <cell r="A15" t="str">
            <v>ОАО Разрез Бородинский</v>
          </cell>
        </row>
        <row r="16">
          <cell r="A16" t="str">
            <v>ОАО Разрез Изыхский</v>
          </cell>
        </row>
        <row r="17">
          <cell r="A17" t="str">
            <v>ОАО Разрез Восточно-Бейский</v>
          </cell>
        </row>
        <row r="18">
          <cell r="A18" t="str">
            <v>ОАО Черногорская УК</v>
          </cell>
        </row>
        <row r="19">
          <cell r="A19" t="str">
            <v>ОАО Востсибуголь</v>
          </cell>
        </row>
        <row r="20">
          <cell r="A20" t="str">
            <v>ОАО Разрез Тулунский</v>
          </cell>
        </row>
        <row r="21">
          <cell r="A21" t="str">
            <v>ОАО Разрез Тугнуйский</v>
          </cell>
        </row>
        <row r="22">
          <cell r="A22" t="str">
            <v>ЗАО Солнцевское</v>
          </cell>
        </row>
        <row r="23">
          <cell r="A23" t="str">
            <v>ОАО Лермонтовское</v>
          </cell>
        </row>
        <row r="24">
          <cell r="A24" t="str">
            <v>ООО Поронайская ЦОФ</v>
          </cell>
        </row>
        <row r="25">
          <cell r="A25" t="str">
            <v>ОАО Поярковуголь</v>
          </cell>
        </row>
        <row r="27">
          <cell r="A27" t="str">
            <v>ОАО Центральное</v>
          </cell>
        </row>
        <row r="28">
          <cell r="A28" t="str">
            <v>ОАО Разрез Лопатинский</v>
          </cell>
        </row>
        <row r="29">
          <cell r="A29" t="str">
            <v>ОАО Читинская УК</v>
          </cell>
        </row>
        <row r="30">
          <cell r="A30" t="str">
            <v>ОАО Разрез Харанорский</v>
          </cell>
        </row>
        <row r="31">
          <cell r="A31" t="str">
            <v>разрезы-грузоотправители:</v>
          </cell>
        </row>
        <row r="32">
          <cell r="A32" t="str">
            <v>ОАО Разрез Березовский</v>
          </cell>
        </row>
        <row r="33">
          <cell r="A33" t="str">
            <v>ОАО Разрез Назаровский</v>
          </cell>
        </row>
        <row r="34">
          <cell r="A34" t="str">
            <v>ОАО Разрез Бородинский</v>
          </cell>
        </row>
        <row r="35">
          <cell r="A35" t="str">
            <v>ОАО Разрез Изыхский</v>
          </cell>
        </row>
        <row r="36">
          <cell r="A36" t="str">
            <v>ОАО Разрез Восточно-Бейский</v>
          </cell>
        </row>
        <row r="37">
          <cell r="A37" t="str">
            <v>ОАО Черногорская УК</v>
          </cell>
        </row>
        <row r="38">
          <cell r="A38" t="str">
            <v>Разрез Азейский</v>
          </cell>
        </row>
        <row r="39">
          <cell r="A39" t="str">
            <v>Разрез Мугунский</v>
          </cell>
        </row>
        <row r="40">
          <cell r="A40" t="str">
            <v>Разрез Черемховский</v>
          </cell>
        </row>
        <row r="41">
          <cell r="A41" t="str">
            <v>Разрез Сафроновский</v>
          </cell>
        </row>
        <row r="42">
          <cell r="A42" t="str">
            <v>ОАО Разрез Тулунский</v>
          </cell>
        </row>
        <row r="43">
          <cell r="A43" t="str">
            <v>ОАО Разрез Тугнуйский</v>
          </cell>
        </row>
        <row r="44">
          <cell r="A44" t="str">
            <v>ЗАО Солнцевское</v>
          </cell>
        </row>
        <row r="45">
          <cell r="A45" t="str">
            <v>ОАО Лермонтовское</v>
          </cell>
        </row>
        <row r="46">
          <cell r="A46" t="str">
            <v>ООО Поронайская ЦОФ</v>
          </cell>
        </row>
        <row r="47">
          <cell r="A47" t="str">
            <v>ОАО Поярковуголь</v>
          </cell>
        </row>
        <row r="48">
          <cell r="A48" t="str">
            <v>ООО Обогатительная фабрика</v>
          </cell>
        </row>
        <row r="50">
          <cell r="A50" t="str">
            <v>ОАО Разрез Лопатинский</v>
          </cell>
        </row>
        <row r="51">
          <cell r="A51" t="str">
            <v>Разрез Восточный</v>
          </cell>
        </row>
        <row r="52">
          <cell r="A52" t="str">
            <v>Разрез Тигнинский</v>
          </cell>
        </row>
        <row r="53">
          <cell r="A53" t="str">
            <v>ОАО Разрез Харанорский</v>
          </cell>
        </row>
        <row r="54">
          <cell r="A54" t="str">
            <v>марка угля:</v>
          </cell>
        </row>
        <row r="55">
          <cell r="A55" t="str">
            <v>2БР-БЕР</v>
          </cell>
        </row>
        <row r="56">
          <cell r="A56" t="str">
            <v>БПКО-БЕР</v>
          </cell>
        </row>
        <row r="57">
          <cell r="A57" t="str">
            <v>2БПКО-БЕР</v>
          </cell>
        </row>
        <row r="58">
          <cell r="A58" t="str">
            <v>БМСШ-БЕР</v>
          </cell>
        </row>
        <row r="59">
          <cell r="A59" t="str">
            <v>2БР-БОР</v>
          </cell>
        </row>
        <row r="60">
          <cell r="A60" t="str">
            <v>2БР-В</v>
          </cell>
        </row>
        <row r="61">
          <cell r="A61" t="str">
            <v>2БР-НАЗ</v>
          </cell>
        </row>
        <row r="62">
          <cell r="A62" t="str">
            <v>2БР-Х</v>
          </cell>
        </row>
        <row r="63">
          <cell r="A63" t="str">
            <v>2БР-Т</v>
          </cell>
        </row>
        <row r="64">
          <cell r="A64" t="str">
            <v>2БР-ТУГ</v>
          </cell>
        </row>
        <row r="65">
          <cell r="A65" t="str">
            <v>3БР-ТУГ</v>
          </cell>
        </row>
        <row r="66">
          <cell r="A66" t="str">
            <v>3БР-А</v>
          </cell>
        </row>
        <row r="67">
          <cell r="A67" t="str">
            <v>3БР-М</v>
          </cell>
        </row>
        <row r="68">
          <cell r="A68" t="str">
            <v>3БР-ТУЛ</v>
          </cell>
        </row>
        <row r="69">
          <cell r="A69" t="str">
            <v>ДК 0-13-Ч</v>
          </cell>
        </row>
        <row r="70">
          <cell r="A70" t="str">
            <v>ДК 13-Ч</v>
          </cell>
        </row>
        <row r="71">
          <cell r="A71" t="str">
            <v>ДК-ЧЕРН</v>
          </cell>
        </row>
        <row r="72">
          <cell r="A72" t="str">
            <v>ДОМ-БЕЙ</v>
          </cell>
        </row>
        <row r="73">
          <cell r="A73" t="str">
            <v>ДОМ-ИЗ</v>
          </cell>
        </row>
        <row r="74">
          <cell r="A74" t="str">
            <v>ДОМ-ЧЕРН</v>
          </cell>
        </row>
        <row r="75">
          <cell r="A75" t="str">
            <v>ДПК-БЕЙ</v>
          </cell>
        </row>
        <row r="76">
          <cell r="A76" t="str">
            <v>ДПК-ИЗ</v>
          </cell>
        </row>
        <row r="77">
          <cell r="A77" t="str">
            <v>ДПК-ЧЕРН</v>
          </cell>
        </row>
        <row r="78">
          <cell r="A78" t="str">
            <v>ДП-ЧЕРН</v>
          </cell>
        </row>
        <row r="80">
          <cell r="A80" t="str">
            <v>ДР-БЕЙ</v>
          </cell>
        </row>
        <row r="81">
          <cell r="A81" t="str">
            <v>ДР-ИЗ</v>
          </cell>
        </row>
        <row r="82">
          <cell r="A82" t="str">
            <v>ДР-ТУГ</v>
          </cell>
        </row>
        <row r="83">
          <cell r="A83" t="str">
            <v>ДР-Ч</v>
          </cell>
        </row>
        <row r="84">
          <cell r="A84" t="str">
            <v>ДСШ-БЕЙ</v>
          </cell>
        </row>
        <row r="85">
          <cell r="A85" t="str">
            <v>ДР(0 150)-</v>
          </cell>
        </row>
        <row r="86">
          <cell r="A86" t="str">
            <v>Д-БЕЙ</v>
          </cell>
        </row>
        <row r="87">
          <cell r="A87" t="str">
            <v>ДСШ-ИЗ</v>
          </cell>
        </row>
        <row r="88">
          <cell r="A88" t="str">
            <v>ДМСШ-ЧЕРН</v>
          </cell>
        </row>
        <row r="89">
          <cell r="A89" t="str">
            <v>ДСШ-ЧЕРН</v>
          </cell>
        </row>
        <row r="91">
          <cell r="A91" t="str">
            <v>ОАО "Компания "Росуглесбыт"</v>
          </cell>
        </row>
        <row r="92">
          <cell r="A92" t="str">
            <v>ООО "ПромРесурс"</v>
          </cell>
        </row>
        <row r="93">
          <cell r="A93" t="str">
            <v>ООО "Технометалл"</v>
          </cell>
        </row>
        <row r="94">
          <cell r="A94" t="str">
            <v>ООО "ПромСнабРесурс"</v>
          </cell>
        </row>
        <row r="95">
          <cell r="A95" t="str">
            <v>УСС</v>
          </cell>
        </row>
        <row r="96">
          <cell r="A96" t="str">
            <v>ООО "Ресурспоставка"</v>
          </cell>
        </row>
        <row r="97">
          <cell r="A97" t="str">
            <v>Квинсборо</v>
          </cell>
        </row>
        <row r="98">
          <cell r="A98" t="str">
            <v>КУК</v>
          </cell>
        </row>
        <row r="99">
          <cell r="A99" t="str">
            <v>Ответственные</v>
          </cell>
        </row>
        <row r="100">
          <cell r="A100" t="str">
            <v>Антипьев А.В.</v>
          </cell>
        </row>
        <row r="101">
          <cell r="A101" t="str">
            <v>Бойко А.И.</v>
          </cell>
        </row>
        <row r="102">
          <cell r="A102" t="str">
            <v>Бондина М.Г.</v>
          </cell>
        </row>
        <row r="103">
          <cell r="A103" t="str">
            <v>Бочко</v>
          </cell>
        </row>
        <row r="104">
          <cell r="A104" t="str">
            <v>Валынкин Е.В.</v>
          </cell>
        </row>
        <row r="105">
          <cell r="A105" t="str">
            <v>Герасименко А. А.</v>
          </cell>
        </row>
        <row r="106">
          <cell r="A106" t="str">
            <v>Грибановский И.В.</v>
          </cell>
        </row>
        <row r="107">
          <cell r="A107" t="str">
            <v>Ильин</v>
          </cell>
        </row>
        <row r="108">
          <cell r="A108" t="str">
            <v>Комаков О.</v>
          </cell>
        </row>
        <row r="109">
          <cell r="A109" t="str">
            <v>Комаков О. Сельващук О.</v>
          </cell>
        </row>
        <row r="110">
          <cell r="A110" t="str">
            <v>Лазукина А.В.</v>
          </cell>
        </row>
        <row r="111">
          <cell r="A111" t="str">
            <v>Ляховчук М.</v>
          </cell>
        </row>
        <row r="112">
          <cell r="A112" t="str">
            <v>Пельменев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Номенклатура"/>
      <sheetName val="СпВТЗ"/>
      <sheetName val="СпВТЗвал"/>
      <sheetName val="СпСТЗ"/>
      <sheetName val="ФинВТЗ"/>
      <sheetName val="ФинСТЗ"/>
      <sheetName val="ФпланММК"/>
      <sheetName val="РазнорядкаВТЗ"/>
      <sheetName val="РазнорядкаСТЗ"/>
      <sheetName val="Служебный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2"/>
      <sheetName val="вспом1"/>
      <sheetName val="ввод"/>
      <sheetName val="БДР"/>
      <sheetName val="Титул"/>
      <sheetName val="ограничения_азот"/>
      <sheetName val="Balance Sheet"/>
      <sheetName val="Смета"/>
      <sheetName val="Свд"/>
      <sheetName val="Аналоги "/>
      <sheetName val="Закупки"/>
      <sheetName val="1"/>
      <sheetName val=" накладные расходы"/>
      <sheetName val="Исходные"/>
      <sheetName val="Программа "/>
      <sheetName val="5930_01"/>
      <sheetName val="5930.01"/>
      <sheetName val="Работа"/>
      <sheetName val="материалы"/>
      <sheetName val="Содержание ст.Карасук"/>
      <sheetName val="цех расх (3)"/>
      <sheetName val="Данные для расчета"/>
      <sheetName val="Налоги апрель"/>
      <sheetName val="Апрель"/>
      <sheetName val="Налоги май"/>
      <sheetName val="Данные"/>
      <sheetName val="ПТУ_ППП"/>
      <sheetName val="ОСВ-ЕПС"/>
      <sheetName val="ОСВ-ОПС"/>
      <sheetName val="сметы СКО 3кв03г."/>
      <sheetName val="жд "/>
      <sheetName val="Курс"/>
      <sheetName val="Оборудование_стоим"/>
      <sheetName val="Лист1"/>
      <sheetName val="ПЭБ-1-02-Ф_"/>
      <sheetName val="ПЭБ-1-03-Ф_(январь)"/>
      <sheetName val="ПЭБ-1-09-Ф_(янв)"/>
      <sheetName val="ПЭБ_-1-11-Ф_"/>
      <sheetName val="ПЭБ_-2-02-Ф"/>
      <sheetName val="Описание статей бюджетов"/>
      <sheetName val="Описание аналитических статей"/>
      <sheetName val="ожид.2011"/>
      <sheetName val="ПТБ-3-02в-П ГП"/>
      <sheetName val="ПТБ-3-02в-П 2011"/>
      <sheetName val="ПТБ-3-02в-П 2012"/>
      <sheetName val="РЧ"/>
      <sheetName val="ШХ"/>
      <sheetName val="реестротгрузка"/>
      <sheetName val="Вид"/>
      <sheetName val="ГруппаОб"/>
      <sheetName val="#ССЫЛКА"/>
      <sheetName val="ОБорудование 3"/>
      <sheetName val="Оборудование 0"/>
      <sheetName val="Расходы"/>
      <sheetName val="ИсходныеДанные"/>
      <sheetName val="Северная_График"/>
      <sheetName val=""/>
      <sheetName val="Список"/>
      <sheetName val="Лист3"/>
      <sheetName val="5310.01"/>
      <sheetName val="Перечень компаний"/>
      <sheetName val="5"/>
      <sheetName val="ГОСТ"/>
      <sheetName val="Расчет наценки"/>
      <sheetName val="ETС"/>
      <sheetName val="Допущения"/>
      <sheetName val="5315_03_"/>
      <sheetName val="справки к раз.2"/>
      <sheetName val="Кор-я"/>
      <sheetName val="ФИНПЛАН"/>
      <sheetName val="Справочники"/>
      <sheetName val="KAR10"/>
      <sheetName val="Контакты"/>
      <sheetName val="БД"/>
      <sheetName val="проект2002"/>
    </sheetNames>
    <sheetDataSet>
      <sheetData sheetId="0">
        <row r="2">
          <cell r="C2" t="str">
            <v>Сталь</v>
          </cell>
        </row>
      </sheetData>
      <sheetData sheetId="1" refreshError="1">
        <row r="2">
          <cell r="C2" t="str">
            <v>Сталь</v>
          </cell>
          <cell r="D2" t="str">
            <v>Размер</v>
          </cell>
          <cell r="G2" t="str">
            <v>ТУ</v>
          </cell>
          <cell r="H2" t="str">
            <v>Объем</v>
          </cell>
          <cell r="I2" t="str">
            <v>Цена_б/НДС</v>
          </cell>
          <cell r="J2" t="str">
            <v>коэф-т</v>
          </cell>
          <cell r="L2" t="str">
            <v>ЖДТ</v>
          </cell>
          <cell r="N2" t="str">
            <v>Диаметр трубы</v>
          </cell>
        </row>
        <row r="4">
          <cell r="C4" t="str">
            <v>17Г1СА-У</v>
          </cell>
          <cell r="D4" t="str">
            <v>8х1050</v>
          </cell>
          <cell r="G4" t="str">
            <v>14-1-5407-2000</v>
          </cell>
          <cell r="H4">
            <v>1953</v>
          </cell>
          <cell r="I4">
            <v>5650</v>
          </cell>
          <cell r="L4">
            <v>360</v>
          </cell>
          <cell r="N4">
            <v>2206890</v>
          </cell>
        </row>
        <row r="5">
          <cell r="C5" t="str">
            <v>17Г1СА-У</v>
          </cell>
          <cell r="D5" t="str">
            <v>9х1050</v>
          </cell>
          <cell r="G5" t="str">
            <v>14-1-5407-2000</v>
          </cell>
          <cell r="H5">
            <v>585</v>
          </cell>
          <cell r="I5">
            <v>5650</v>
          </cell>
          <cell r="L5">
            <v>360</v>
          </cell>
          <cell r="N5">
            <v>661050</v>
          </cell>
        </row>
        <row r="6">
          <cell r="C6" t="str">
            <v>17Г1С</v>
          </cell>
          <cell r="D6" t="str">
            <v>9х1050</v>
          </cell>
          <cell r="G6" t="str">
            <v>14-1-5407-2000</v>
          </cell>
          <cell r="H6">
            <v>591</v>
          </cell>
          <cell r="I6">
            <v>5650</v>
          </cell>
          <cell r="L6">
            <v>360</v>
          </cell>
          <cell r="N6">
            <v>667830</v>
          </cell>
        </row>
        <row r="7">
          <cell r="C7" t="str">
            <v>17Г1С</v>
          </cell>
          <cell r="D7" t="str">
            <v>9х1660</v>
          </cell>
          <cell r="G7" t="str">
            <v>14-1-5407-2000</v>
          </cell>
          <cell r="H7">
            <v>250</v>
          </cell>
          <cell r="I7">
            <v>5650</v>
          </cell>
          <cell r="L7">
            <v>360</v>
          </cell>
          <cell r="N7">
            <v>282500</v>
          </cell>
        </row>
        <row r="8">
          <cell r="C8" t="str">
            <v>17Г1С</v>
          </cell>
          <cell r="D8" t="str">
            <v>12х1660</v>
          </cell>
          <cell r="G8" t="str">
            <v>14-1-5407-2000</v>
          </cell>
          <cell r="H8">
            <v>555</v>
          </cell>
          <cell r="I8">
            <v>5650</v>
          </cell>
          <cell r="L8">
            <v>360</v>
          </cell>
          <cell r="N8">
            <v>627150</v>
          </cell>
        </row>
        <row r="9">
          <cell r="C9" t="str">
            <v>17Г1С-У</v>
          </cell>
          <cell r="D9" t="str">
            <v>12,4х1660</v>
          </cell>
          <cell r="G9" t="str">
            <v>14-1-5407-2000</v>
          </cell>
          <cell r="H9">
            <v>4405</v>
          </cell>
          <cell r="I9">
            <v>5650</v>
          </cell>
          <cell r="L9">
            <v>360</v>
          </cell>
          <cell r="N9">
            <v>4977650</v>
          </cell>
        </row>
        <row r="10">
          <cell r="C10" t="str">
            <v>17Г1С</v>
          </cell>
          <cell r="D10" t="str">
            <v>8х1250</v>
          </cell>
          <cell r="G10" t="str">
            <v>14-1-5407-2000</v>
          </cell>
          <cell r="H10">
            <v>428</v>
          </cell>
          <cell r="I10">
            <v>5650</v>
          </cell>
          <cell r="L10">
            <v>360</v>
          </cell>
          <cell r="N10">
            <v>483640</v>
          </cell>
        </row>
        <row r="11">
          <cell r="C11" t="str">
            <v>17Г1С</v>
          </cell>
          <cell r="D11" t="str">
            <v>9х1250</v>
          </cell>
          <cell r="G11" t="str">
            <v>14-1-5407-2000</v>
          </cell>
          <cell r="H11">
            <v>925</v>
          </cell>
          <cell r="I11">
            <v>5650</v>
          </cell>
          <cell r="L11">
            <v>360</v>
          </cell>
          <cell r="N11">
            <v>1045250</v>
          </cell>
        </row>
        <row r="12">
          <cell r="C12" t="str">
            <v>17Г1СА-У</v>
          </cell>
          <cell r="D12" t="str">
            <v>10х1250</v>
          </cell>
          <cell r="G12" t="str">
            <v>14-1-5407-2000</v>
          </cell>
          <cell r="H12">
            <v>424</v>
          </cell>
          <cell r="I12">
            <v>5650</v>
          </cell>
          <cell r="L12">
            <v>360</v>
          </cell>
          <cell r="N12">
            <v>479120</v>
          </cell>
        </row>
        <row r="13">
          <cell r="C13">
            <v>20</v>
          </cell>
          <cell r="D13" t="str">
            <v>8х1050</v>
          </cell>
          <cell r="G13" t="str">
            <v>14-1-2471-78</v>
          </cell>
          <cell r="H13">
            <v>377</v>
          </cell>
          <cell r="I13">
            <v>5980</v>
          </cell>
          <cell r="L13">
            <v>360</v>
          </cell>
          <cell r="N13">
            <v>450892</v>
          </cell>
        </row>
        <row r="14">
          <cell r="C14" t="str">
            <v>17Г1СА</v>
          </cell>
          <cell r="D14" t="str">
            <v>12х1050</v>
          </cell>
          <cell r="G14" t="str">
            <v>14-1-5407-2000</v>
          </cell>
          <cell r="H14">
            <v>1500</v>
          </cell>
          <cell r="I14">
            <v>5650</v>
          </cell>
          <cell r="L14">
            <v>360</v>
          </cell>
          <cell r="N14">
            <v>1695000</v>
          </cell>
        </row>
        <row r="15">
          <cell r="C15" t="str">
            <v>17Г1СА-У</v>
          </cell>
          <cell r="D15" t="str">
            <v>14,3х1660</v>
          </cell>
          <cell r="G15" t="str">
            <v>14-1-5407-2000</v>
          </cell>
          <cell r="H15">
            <v>3470</v>
          </cell>
          <cell r="I15">
            <v>5650</v>
          </cell>
          <cell r="L15">
            <v>360</v>
          </cell>
          <cell r="N15">
            <v>3921100</v>
          </cell>
        </row>
        <row r="16">
          <cell r="C16" t="str">
            <v>17Г1СА-У</v>
          </cell>
          <cell r="D16" t="str">
            <v>12х1660</v>
          </cell>
          <cell r="G16" t="str">
            <v>14-1-5407-2000</v>
          </cell>
          <cell r="H16">
            <v>725</v>
          </cell>
          <cell r="I16">
            <v>5650</v>
          </cell>
          <cell r="L16">
            <v>360</v>
          </cell>
          <cell r="N16">
            <v>819250</v>
          </cell>
        </row>
        <row r="17">
          <cell r="C17" t="str">
            <v>17Г1СА-У</v>
          </cell>
          <cell r="D17" t="str">
            <v>10х1250</v>
          </cell>
          <cell r="G17" t="str">
            <v>14-1-5407-2000</v>
          </cell>
          <cell r="H17">
            <v>1055</v>
          </cell>
          <cell r="I17">
            <v>5650</v>
          </cell>
          <cell r="L17">
            <v>360</v>
          </cell>
          <cell r="N17">
            <v>1192150</v>
          </cell>
        </row>
        <row r="21">
          <cell r="C21" t="str">
            <v>г/к К270 В4-IV 3 сп/пс</v>
          </cell>
          <cell r="D21" t="str">
            <v>2,85х1200</v>
          </cell>
          <cell r="G21" t="str">
            <v>В-ПН-НО-ГОСТ 19903-74, ГОСТ 16523-89</v>
          </cell>
          <cell r="H21">
            <v>1500</v>
          </cell>
          <cell r="I21">
            <v>4807</v>
          </cell>
          <cell r="L21">
            <v>140</v>
          </cell>
        </row>
        <row r="22">
          <cell r="C22" t="str">
            <v>г/к К270 В4-IV 3 сп/пс</v>
          </cell>
          <cell r="D22" t="str">
            <v>3,3х1200</v>
          </cell>
          <cell r="G22" t="str">
            <v>В-ПН-НО-ГОСТ 19903-74, ГОСТ 16523-89</v>
          </cell>
          <cell r="H22">
            <v>1800</v>
          </cell>
          <cell r="I22">
            <v>4807</v>
          </cell>
          <cell r="L22">
            <v>140</v>
          </cell>
        </row>
        <row r="23">
          <cell r="C23" t="str">
            <v>г/к К270 В4-IV 10 сп</v>
          </cell>
          <cell r="D23" t="str">
            <v>3,3х1240</v>
          </cell>
          <cell r="G23" t="str">
            <v>В-ПН-НО-ГОСТ 19903-74, ГОСТ 16523-89</v>
          </cell>
          <cell r="H23">
            <v>900</v>
          </cell>
          <cell r="I23">
            <v>5063</v>
          </cell>
          <cell r="L23">
            <v>140</v>
          </cell>
        </row>
        <row r="24">
          <cell r="C24" t="str">
            <v>г/к К270 В4-IV 10 сп</v>
          </cell>
          <cell r="D24" t="str">
            <v>3,75х1240</v>
          </cell>
          <cell r="G24" t="str">
            <v>В-ПН-НО-ГОСТ 19903-74, ГОСТ 16523-89</v>
          </cell>
          <cell r="H24">
            <v>1500</v>
          </cell>
          <cell r="I24">
            <v>5063</v>
          </cell>
          <cell r="L24">
            <v>140</v>
          </cell>
        </row>
        <row r="26">
          <cell r="C26" t="str">
            <v>х/к К270 В4-III 10 сп</v>
          </cell>
          <cell r="D26" t="str">
            <v>1,45х650</v>
          </cell>
          <cell r="G26" t="str">
            <v>В-ПН-НО-ГОСТ 19904-94, ГОСТ 16523-89</v>
          </cell>
          <cell r="H26">
            <v>60</v>
          </cell>
          <cell r="I26">
            <v>5937</v>
          </cell>
          <cell r="L26">
            <v>140</v>
          </cell>
        </row>
        <row r="27">
          <cell r="C27" t="str">
            <v>х/к К270 В4-III 10 сп</v>
          </cell>
          <cell r="D27" t="str">
            <v>1,45х1255</v>
          </cell>
          <cell r="G27" t="str">
            <v>В-ПН-НО-ГОСТ 19904-94, ГОСТ 16523-89</v>
          </cell>
          <cell r="H27">
            <v>540</v>
          </cell>
          <cell r="I27">
            <v>5937</v>
          </cell>
          <cell r="L27">
            <v>140</v>
          </cell>
        </row>
        <row r="28">
          <cell r="C28" t="str">
            <v>х/к К270 В4-III 10 сп</v>
          </cell>
          <cell r="D28" t="str">
            <v>1,95х1200</v>
          </cell>
          <cell r="G28" t="str">
            <v>В-ПН-НО-ГОСТ 19904-94, ГОСТ 16523-89</v>
          </cell>
          <cell r="H28">
            <v>120</v>
          </cell>
          <cell r="I28">
            <v>5738</v>
          </cell>
          <cell r="L28">
            <v>140</v>
          </cell>
        </row>
        <row r="29">
          <cell r="C29" t="str">
            <v>х/к К270 В4-III 10 сп</v>
          </cell>
          <cell r="D29" t="str">
            <v>1,95х1215</v>
          </cell>
          <cell r="G29" t="str">
            <v>В-ПН-НО-ГОСТ 19904-94, ГОСТ 16523-89</v>
          </cell>
          <cell r="H29">
            <v>60</v>
          </cell>
          <cell r="I29">
            <v>5738</v>
          </cell>
          <cell r="L29">
            <v>140</v>
          </cell>
        </row>
        <row r="30">
          <cell r="C30" t="str">
            <v>х/к К270 В4-III 10 сп</v>
          </cell>
          <cell r="D30" t="str">
            <v>1,45х1275</v>
          </cell>
          <cell r="G30" t="str">
            <v>В-ПН-НО-ГОСТ 19904-94, ГОСТ 16523-89</v>
          </cell>
          <cell r="H30">
            <v>60</v>
          </cell>
          <cell r="I30">
            <v>5937</v>
          </cell>
          <cell r="L30">
            <v>140</v>
          </cell>
        </row>
        <row r="31">
          <cell r="C31" t="str">
            <v>х/к К270 В4-III 08 кп</v>
          </cell>
          <cell r="D31" t="str">
            <v>1,5х1200</v>
          </cell>
          <cell r="G31" t="str">
            <v>В-ПН-НО-ГОСТ 19904-94, ГОСТ 16523-89</v>
          </cell>
          <cell r="H31">
            <v>60</v>
          </cell>
          <cell r="I31">
            <v>5937</v>
          </cell>
          <cell r="L31">
            <v>140</v>
          </cell>
        </row>
        <row r="32">
          <cell r="C32" t="str">
            <v>х/к К270 В4-III 08 кп</v>
          </cell>
          <cell r="D32" t="str">
            <v>1,5х1225</v>
          </cell>
          <cell r="G32" t="str">
            <v>В-ПН-НО-ГОСТ 19904-94, ГОСТ 16523-89</v>
          </cell>
          <cell r="H32">
            <v>120</v>
          </cell>
          <cell r="I32">
            <v>5937</v>
          </cell>
          <cell r="L32">
            <v>140</v>
          </cell>
        </row>
        <row r="33">
          <cell r="C33" t="str">
            <v>х/к К270 В4-III 08 кп</v>
          </cell>
          <cell r="D33" t="str">
            <v>2,0х1210</v>
          </cell>
          <cell r="G33" t="str">
            <v>В-ПН-НО-ГОСТ 19904-94, ГОСТ 16523-89</v>
          </cell>
          <cell r="H33">
            <v>180</v>
          </cell>
          <cell r="I33">
            <v>5738</v>
          </cell>
          <cell r="L33">
            <v>140</v>
          </cell>
        </row>
        <row r="35">
          <cell r="C35" t="str">
            <v>ст. 3сп\пс</v>
          </cell>
          <cell r="D35" t="str">
            <v>5,7х1375</v>
          </cell>
          <cell r="G35" t="str">
            <v>ТУ 14-1-3579-83 (необрезной)</v>
          </cell>
          <cell r="H35">
            <v>600</v>
          </cell>
          <cell r="I35">
            <v>4750</v>
          </cell>
          <cell r="L35">
            <v>140</v>
          </cell>
        </row>
        <row r="36">
          <cell r="C36" t="str">
            <v>ст.20</v>
          </cell>
          <cell r="D36" t="str">
            <v>4,7х1420</v>
          </cell>
          <cell r="G36" t="str">
            <v>ТУ 14-1-3579-83 (необрезной)</v>
          </cell>
          <cell r="H36">
            <v>300</v>
          </cell>
          <cell r="I36">
            <v>5035</v>
          </cell>
          <cell r="L36">
            <v>140</v>
          </cell>
        </row>
        <row r="37">
          <cell r="C37" t="str">
            <v>ст.20</v>
          </cell>
          <cell r="D37" t="str">
            <v>5,7х1420</v>
          </cell>
          <cell r="G37" t="str">
            <v>ТУ 14-1-3579-83 (необрезной)</v>
          </cell>
          <cell r="H37">
            <v>600</v>
          </cell>
          <cell r="I37">
            <v>4978</v>
          </cell>
          <cell r="L37">
            <v>140</v>
          </cell>
        </row>
        <row r="38">
          <cell r="C38" t="str">
            <v>ст.20</v>
          </cell>
          <cell r="D38" t="str">
            <v>4,7х1490</v>
          </cell>
          <cell r="G38" t="str">
            <v>ТУ 14-1-3579-83 (необрезной)</v>
          </cell>
          <cell r="H38">
            <v>300</v>
          </cell>
          <cell r="I38">
            <v>5035</v>
          </cell>
          <cell r="L38">
            <v>140</v>
          </cell>
        </row>
        <row r="39">
          <cell r="C39" t="str">
            <v>ст.20</v>
          </cell>
          <cell r="D39" t="str">
            <v>5,7х1485</v>
          </cell>
          <cell r="G39" t="str">
            <v>ТУ 14-1-3579-83 (необрезной)</v>
          </cell>
          <cell r="H39">
            <v>300</v>
          </cell>
          <cell r="I39">
            <v>4978</v>
          </cell>
          <cell r="L39">
            <v>140</v>
          </cell>
        </row>
        <row r="40">
          <cell r="C40" t="str">
            <v>ст.20</v>
          </cell>
          <cell r="D40" t="str">
            <v>6,7х1485</v>
          </cell>
          <cell r="G40" t="str">
            <v>ТУ 14-1-3579-83 (необрезной)</v>
          </cell>
          <cell r="H40">
            <v>300</v>
          </cell>
          <cell r="I40">
            <v>4978</v>
          </cell>
          <cell r="L40">
            <v>140</v>
          </cell>
        </row>
        <row r="41">
          <cell r="C41" t="str">
            <v>ст.10</v>
          </cell>
          <cell r="D41" t="str">
            <v>4,7х1380</v>
          </cell>
          <cell r="G41" t="str">
            <v>ТУ 14-1-3579-83 (необрезной)</v>
          </cell>
          <cell r="H41">
            <v>300</v>
          </cell>
          <cell r="I41">
            <v>5035</v>
          </cell>
          <cell r="L41">
            <v>140</v>
          </cell>
        </row>
        <row r="42">
          <cell r="C42" t="str">
            <v>ст.20</v>
          </cell>
          <cell r="D42" t="str">
            <v>4,7х1380</v>
          </cell>
          <cell r="G42" t="str">
            <v>ТУ 14-1-3579-83 (необрезной)</v>
          </cell>
          <cell r="H42">
            <v>300</v>
          </cell>
          <cell r="I42">
            <v>5035</v>
          </cell>
          <cell r="L42">
            <v>140</v>
          </cell>
        </row>
        <row r="43">
          <cell r="C43" t="str">
            <v>ст.20</v>
          </cell>
          <cell r="D43" t="str">
            <v>5,7х1375</v>
          </cell>
          <cell r="G43" t="str">
            <v>ТУ 14-1-3579-83 (необрезной)</v>
          </cell>
          <cell r="H43">
            <v>300</v>
          </cell>
          <cell r="I43">
            <v>4978</v>
          </cell>
          <cell r="L43">
            <v>140</v>
          </cell>
        </row>
        <row r="44">
          <cell r="C44" t="str">
            <v>ст.20</v>
          </cell>
          <cell r="D44" t="str">
            <v>6,7х1370</v>
          </cell>
          <cell r="G44" t="str">
            <v>ТУ 14-1-3579-83 (необрезной)</v>
          </cell>
          <cell r="H44">
            <v>300</v>
          </cell>
          <cell r="I44">
            <v>4978</v>
          </cell>
          <cell r="L44">
            <v>140</v>
          </cell>
        </row>
        <row r="45">
          <cell r="C45" t="str">
            <v>ст.10</v>
          </cell>
          <cell r="D45" t="str">
            <v>5,7х1375</v>
          </cell>
          <cell r="G45" t="str">
            <v>ТУ 14-1-3579-83 (необрезной)</v>
          </cell>
          <cell r="H45">
            <v>1800</v>
          </cell>
          <cell r="I45">
            <v>4978</v>
          </cell>
          <cell r="L45">
            <v>140</v>
          </cell>
        </row>
        <row r="46">
          <cell r="C46" t="str">
            <v>ст.20</v>
          </cell>
          <cell r="D46" t="str">
            <v>5,7х1375</v>
          </cell>
          <cell r="G46" t="str">
            <v>ТУ 14-1-3579-83 (необрезной)</v>
          </cell>
          <cell r="H46">
            <v>900</v>
          </cell>
          <cell r="I46">
            <v>4978</v>
          </cell>
          <cell r="L46">
            <v>140</v>
          </cell>
        </row>
        <row r="47">
          <cell r="C47" t="str">
            <v>ст.10</v>
          </cell>
          <cell r="D47" t="str">
            <v>4,7х1490</v>
          </cell>
          <cell r="G47" t="str">
            <v>ТУ 14-1-3579-83 (необрезной)</v>
          </cell>
          <cell r="H47">
            <v>300</v>
          </cell>
          <cell r="I47">
            <v>5035</v>
          </cell>
          <cell r="L47">
            <v>140</v>
          </cell>
        </row>
        <row r="48">
          <cell r="C48" t="str">
            <v>ст.20</v>
          </cell>
          <cell r="D48" t="str">
            <v>4,7х1490</v>
          </cell>
          <cell r="G48" t="str">
            <v>ТУ 14-1-3579-83 (необрезной)</v>
          </cell>
          <cell r="H48">
            <v>600</v>
          </cell>
          <cell r="I48">
            <v>5035</v>
          </cell>
          <cell r="L48">
            <v>140</v>
          </cell>
        </row>
        <row r="49">
          <cell r="C49" t="str">
            <v>ст.10</v>
          </cell>
          <cell r="D49" t="str">
            <v>5,7х1485</v>
          </cell>
          <cell r="G49" t="str">
            <v>ТУ 14-1-3579-83 (необрезной)</v>
          </cell>
          <cell r="H49">
            <v>1200</v>
          </cell>
          <cell r="I49">
            <v>4978</v>
          </cell>
          <cell r="L49">
            <v>140</v>
          </cell>
        </row>
        <row r="50">
          <cell r="C50" t="str">
            <v>ст.20</v>
          </cell>
          <cell r="D50" t="str">
            <v>5,7х1485</v>
          </cell>
          <cell r="G50" t="str">
            <v>ТУ 14-1-3579-83 (необрезной)</v>
          </cell>
          <cell r="H50">
            <v>300</v>
          </cell>
          <cell r="I50">
            <v>4978</v>
          </cell>
          <cell r="L50">
            <v>140</v>
          </cell>
        </row>
        <row r="52">
          <cell r="C52" t="str">
            <v>г/к К270 В4-IV 10 сп</v>
          </cell>
          <cell r="D52" t="str">
            <v>3,75х1505</v>
          </cell>
          <cell r="G52" t="str">
            <v>В-ПН-НО-ГОСТ 19903-74, ГОСТ 16523-89</v>
          </cell>
          <cell r="H52">
            <v>300</v>
          </cell>
          <cell r="I52">
            <v>5063</v>
          </cell>
          <cell r="L52">
            <v>140</v>
          </cell>
        </row>
        <row r="53">
          <cell r="C53" t="str">
            <v>ст. 3сп\пс</v>
          </cell>
          <cell r="D53" t="str">
            <v>5,7х1375</v>
          </cell>
          <cell r="G53" t="str">
            <v>ТУ 14-1-3579-83 (необрезной)</v>
          </cell>
          <cell r="H53">
            <v>300</v>
          </cell>
          <cell r="I53">
            <v>4750</v>
          </cell>
          <cell r="L53">
            <v>140</v>
          </cell>
        </row>
        <row r="54">
          <cell r="C54" t="str">
            <v>ст.10</v>
          </cell>
          <cell r="D54" t="str">
            <v>4,7х1420</v>
          </cell>
          <cell r="G54" t="str">
            <v>ТУ 14-1-3579-83 (необрезной)</v>
          </cell>
          <cell r="H54">
            <v>300</v>
          </cell>
          <cell r="I54">
            <v>5035</v>
          </cell>
          <cell r="L54">
            <v>140</v>
          </cell>
        </row>
        <row r="55">
          <cell r="C55" t="str">
            <v>ст.20</v>
          </cell>
          <cell r="D55" t="str">
            <v>4,7х1490</v>
          </cell>
          <cell r="G55" t="str">
            <v>ТУ 14-1-3579-83 (необрезной)</v>
          </cell>
          <cell r="H55">
            <v>1800</v>
          </cell>
          <cell r="I55">
            <v>5035</v>
          </cell>
          <cell r="L55">
            <v>140</v>
          </cell>
        </row>
        <row r="56">
          <cell r="C56" t="str">
            <v>ст.10</v>
          </cell>
          <cell r="D56" t="str">
            <v>4,7х1380</v>
          </cell>
          <cell r="G56" t="str">
            <v>ТУ 14-1-3579-83 (необрезной)</v>
          </cell>
          <cell r="H56">
            <v>600</v>
          </cell>
          <cell r="I56">
            <v>5035</v>
          </cell>
          <cell r="L56">
            <v>140</v>
          </cell>
        </row>
        <row r="57">
          <cell r="C57" t="str">
            <v>ст.20</v>
          </cell>
          <cell r="D57" t="str">
            <v>4,7х1380</v>
          </cell>
          <cell r="G57" t="str">
            <v>ТУ 14-1-3579-83 (необрезной)</v>
          </cell>
          <cell r="H57">
            <v>300</v>
          </cell>
          <cell r="I57">
            <v>5035</v>
          </cell>
          <cell r="L57">
            <v>140</v>
          </cell>
        </row>
        <row r="58">
          <cell r="C58" t="str">
            <v>ст.10</v>
          </cell>
          <cell r="D58" t="str">
            <v>4,7х1490</v>
          </cell>
          <cell r="G58" t="str">
            <v>ТУ 14-1-3579-83 (необрезной)</v>
          </cell>
          <cell r="H58">
            <v>900</v>
          </cell>
          <cell r="I58">
            <v>5035</v>
          </cell>
          <cell r="L58">
            <v>140</v>
          </cell>
        </row>
        <row r="59">
          <cell r="C59" t="str">
            <v>ст.10</v>
          </cell>
          <cell r="D59" t="str">
            <v>4,25х1505</v>
          </cell>
          <cell r="G59" t="str">
            <v>ТУ 14-1-3579-83 (необрезной)</v>
          </cell>
          <cell r="H59">
            <v>600</v>
          </cell>
          <cell r="I59">
            <v>5035</v>
          </cell>
          <cell r="L59">
            <v>140</v>
          </cell>
        </row>
        <row r="61">
          <cell r="C61" t="str">
            <v>август</v>
          </cell>
        </row>
        <row r="63">
          <cell r="C63" t="str">
            <v>К270 В4-IV 3 сп/пс</v>
          </cell>
          <cell r="D63" t="str">
            <v>2,85х1030</v>
          </cell>
          <cell r="G63" t="str">
            <v>В-ПН-НО-ГОСТ 19904-94, ГОСТ 16523-89</v>
          </cell>
          <cell r="H63">
            <v>600</v>
          </cell>
          <cell r="I63">
            <v>4650</v>
          </cell>
          <cell r="L63">
            <v>187</v>
          </cell>
        </row>
        <row r="64">
          <cell r="C64" t="str">
            <v>К270 В4-IV 3 сп/пс</v>
          </cell>
          <cell r="D64" t="str">
            <v>2,85х1130</v>
          </cell>
          <cell r="G64" t="str">
            <v>В-ПН-НО-ГОСТ 19904-94, ГОСТ 16523-89</v>
          </cell>
          <cell r="H64">
            <v>300</v>
          </cell>
          <cell r="I64">
            <v>4650</v>
          </cell>
          <cell r="L64">
            <v>187</v>
          </cell>
        </row>
        <row r="65">
          <cell r="C65" t="str">
            <v>К270 В4-IV 3 сп/пс</v>
          </cell>
          <cell r="D65" t="str">
            <v>3,3х1025</v>
          </cell>
          <cell r="G65" t="str">
            <v>В-ПН-НО-ГОСТ 19904-94, ГОСТ 16523-89</v>
          </cell>
          <cell r="H65">
            <v>600</v>
          </cell>
          <cell r="I65">
            <v>4650</v>
          </cell>
          <cell r="L65">
            <v>187</v>
          </cell>
        </row>
        <row r="66">
          <cell r="C66" t="str">
            <v>К270 В4-IV 3 сп/пс</v>
          </cell>
          <cell r="D66" t="str">
            <v>3,3х1120</v>
          </cell>
          <cell r="G66" t="str">
            <v>В-ПН-НО-ГОСТ 19904-94, ГОСТ 16523-89</v>
          </cell>
          <cell r="H66">
            <v>300</v>
          </cell>
          <cell r="I66">
            <v>4650</v>
          </cell>
          <cell r="L66">
            <v>187</v>
          </cell>
        </row>
        <row r="67">
          <cell r="C67" t="str">
            <v>К270 В4-IV 10 сп</v>
          </cell>
          <cell r="D67" t="str">
            <v>3,75х1025</v>
          </cell>
          <cell r="G67" t="str">
            <v>В-ПН-НО-ГОСТ 19904-94, ГОСТ 16523-89</v>
          </cell>
          <cell r="H67">
            <v>600</v>
          </cell>
          <cell r="I67">
            <v>4650</v>
          </cell>
          <cell r="L67">
            <v>187</v>
          </cell>
        </row>
        <row r="68">
          <cell r="C68" t="str">
            <v>К270 В4-IV 10 сп</v>
          </cell>
          <cell r="D68" t="str">
            <v>3,75х1185</v>
          </cell>
          <cell r="G68" t="str">
            <v>В-ПН-НО-ГОСТ 19904-94, ГОСТ 16523-89</v>
          </cell>
          <cell r="H68">
            <v>600</v>
          </cell>
          <cell r="I68">
            <v>4650</v>
          </cell>
          <cell r="L68">
            <v>187</v>
          </cell>
        </row>
        <row r="69">
          <cell r="C69" t="str">
            <v>К270 В4-IV 10 сп</v>
          </cell>
          <cell r="D69" t="str">
            <v>3,3х1025</v>
          </cell>
          <cell r="G69" t="str">
            <v>В-ПН-НО-ГОСТ 19904-94, ГОСТ 16523-89</v>
          </cell>
          <cell r="H69">
            <v>300</v>
          </cell>
          <cell r="I69">
            <v>4650</v>
          </cell>
          <cell r="L69">
            <v>187</v>
          </cell>
        </row>
        <row r="70">
          <cell r="C70" t="str">
            <v>К270 В4-IV 10 сп</v>
          </cell>
          <cell r="D70" t="str">
            <v>3,3х1185</v>
          </cell>
          <cell r="G70" t="str">
            <v>В-ПН-НО-ГОСТ 19904-94, ГОСТ 16523-89</v>
          </cell>
          <cell r="H70">
            <v>400</v>
          </cell>
          <cell r="I70">
            <v>4650</v>
          </cell>
          <cell r="L70">
            <v>187</v>
          </cell>
        </row>
        <row r="71">
          <cell r="C71" t="str">
            <v>К270 В4-III 10 сп</v>
          </cell>
          <cell r="D71" t="str">
            <v>0,97х660</v>
          </cell>
          <cell r="G71" t="str">
            <v>В-ПН-НО-ГОСТ 19904-94, ГОСТ 16523-89</v>
          </cell>
          <cell r="H71">
            <v>180</v>
          </cell>
          <cell r="I71">
            <v>5937</v>
          </cell>
          <cell r="L71">
            <v>187</v>
          </cell>
        </row>
        <row r="72">
          <cell r="C72" t="str">
            <v>К270 В4-III 10 сп</v>
          </cell>
          <cell r="D72" t="str">
            <v>1,16х640</v>
          </cell>
          <cell r="G72" t="str">
            <v>В-ПН-НО-ГОСТ 19904-94, ГОСТ 16523-89</v>
          </cell>
          <cell r="H72">
            <v>60</v>
          </cell>
          <cell r="I72">
            <v>5937</v>
          </cell>
          <cell r="L72">
            <v>187</v>
          </cell>
        </row>
        <row r="73">
          <cell r="C73" t="str">
            <v>К270 В4-III 10 сп</v>
          </cell>
          <cell r="D73" t="str">
            <v>1,45х1275</v>
          </cell>
          <cell r="G73" t="str">
            <v>В-ПН-НО-ГОСТ 19904-94, ГОСТ 16523-89</v>
          </cell>
          <cell r="H73">
            <v>60</v>
          </cell>
          <cell r="I73">
            <v>5937</v>
          </cell>
          <cell r="L73">
            <v>187</v>
          </cell>
        </row>
        <row r="74">
          <cell r="C74" t="str">
            <v>К270 В4-III 10 сп</v>
          </cell>
          <cell r="D74" t="str">
            <v>1,45х1225</v>
          </cell>
          <cell r="G74" t="str">
            <v>В-ПН-НО-ГОСТ 19904-94, ГОСТ 16523-89</v>
          </cell>
          <cell r="H74">
            <v>120</v>
          </cell>
          <cell r="I74">
            <v>5937</v>
          </cell>
          <cell r="L74">
            <v>187</v>
          </cell>
        </row>
        <row r="75">
          <cell r="C75" t="str">
            <v>К270 В4-III 10 сп</v>
          </cell>
          <cell r="D75" t="str">
            <v>1,45х650</v>
          </cell>
          <cell r="G75" t="str">
            <v>В-ПН-НО-ГОСТ 19904-94, ГОСТ 16523-89</v>
          </cell>
          <cell r="H75">
            <v>120</v>
          </cell>
          <cell r="I75">
            <v>5937</v>
          </cell>
          <cell r="L75">
            <v>187</v>
          </cell>
        </row>
        <row r="76">
          <cell r="C76" t="str">
            <v>К270 В4-III 10 сп</v>
          </cell>
          <cell r="D76" t="str">
            <v>1,95х1200</v>
          </cell>
          <cell r="G76" t="str">
            <v>В-ПН-НО-ГОСТ 19904-94, ГОСТ 16523-89</v>
          </cell>
          <cell r="H76">
            <v>120</v>
          </cell>
          <cell r="I76">
            <v>5738</v>
          </cell>
          <cell r="L76">
            <v>187</v>
          </cell>
        </row>
        <row r="77">
          <cell r="C77" t="str">
            <v>К270 В4-III 10 сп</v>
          </cell>
          <cell r="D77" t="str">
            <v>2,5х1265</v>
          </cell>
          <cell r="G77" t="str">
            <v>В-ПН-НО-ГОСТ 19904-94, ГОСТ 16523-89</v>
          </cell>
          <cell r="H77">
            <v>240</v>
          </cell>
          <cell r="I77">
            <v>5738</v>
          </cell>
          <cell r="L77">
            <v>187</v>
          </cell>
        </row>
        <row r="78">
          <cell r="C78" t="str">
            <v>К270 В4-III 08 кп</v>
          </cell>
          <cell r="D78" t="str">
            <v>1,5х1200</v>
          </cell>
          <cell r="G78" t="str">
            <v>В-ПН-НО-ГОСТ 19904-94, ГОСТ 16523-89</v>
          </cell>
          <cell r="H78">
            <v>240</v>
          </cell>
          <cell r="I78">
            <v>5937</v>
          </cell>
          <cell r="L78">
            <v>187</v>
          </cell>
        </row>
        <row r="79">
          <cell r="C79" t="str">
            <v>К270 В4-III 08 кп</v>
          </cell>
          <cell r="D79" t="str">
            <v>1,5х1225</v>
          </cell>
          <cell r="G79" t="str">
            <v>В-ПН-НО-ГОСТ 19904-94, ГОСТ 16523-89</v>
          </cell>
          <cell r="H79">
            <v>420</v>
          </cell>
          <cell r="I79">
            <v>5937</v>
          </cell>
          <cell r="L79">
            <v>187</v>
          </cell>
        </row>
        <row r="80">
          <cell r="C80" t="str">
            <v>К270 В4-III 08 кп</v>
          </cell>
          <cell r="D80" t="str">
            <v>2,0х1210</v>
          </cell>
          <cell r="G80" t="str">
            <v>В-ПН-НО-ГОСТ 19904-94, ГОСТ 16523-89</v>
          </cell>
          <cell r="H80">
            <v>180</v>
          </cell>
          <cell r="I80">
            <v>5738</v>
          </cell>
          <cell r="L80">
            <v>187</v>
          </cell>
        </row>
        <row r="81">
          <cell r="C81" t="str">
            <v>В4-IV 08Ю ВГ</v>
          </cell>
          <cell r="D81" t="str">
            <v>1,0х1660</v>
          </cell>
          <cell r="H81">
            <v>60</v>
          </cell>
          <cell r="I81">
            <v>5975</v>
          </cell>
          <cell r="L81">
            <v>187</v>
          </cell>
        </row>
        <row r="82">
          <cell r="C82" t="str">
            <v>ст. 3сп\пс</v>
          </cell>
          <cell r="D82" t="str">
            <v>4,25х1505</v>
          </cell>
          <cell r="G82" t="str">
            <v>ТУ 14-1-3579-83 (необрезной)</v>
          </cell>
          <cell r="H82">
            <v>300</v>
          </cell>
          <cell r="I82">
            <v>4650</v>
          </cell>
          <cell r="L82">
            <v>187</v>
          </cell>
        </row>
        <row r="83">
          <cell r="C83" t="str">
            <v>ст. 3сп\пс</v>
          </cell>
          <cell r="D83" t="str">
            <v>5,7х1375</v>
          </cell>
          <cell r="G83" t="str">
            <v>ТУ 14-1-3579-83 (необрезной)</v>
          </cell>
          <cell r="H83">
            <v>900</v>
          </cell>
          <cell r="I83">
            <v>4650</v>
          </cell>
          <cell r="L83">
            <v>187</v>
          </cell>
        </row>
        <row r="84">
          <cell r="C84" t="str">
            <v>ст.10</v>
          </cell>
          <cell r="D84" t="str">
            <v>3,75х1430</v>
          </cell>
          <cell r="G84" t="str">
            <v>ТУ 14-1-3579-83 (необрезной)</v>
          </cell>
          <cell r="H84">
            <v>300</v>
          </cell>
          <cell r="I84">
            <v>4650</v>
          </cell>
          <cell r="L84">
            <v>187</v>
          </cell>
        </row>
        <row r="85">
          <cell r="C85" t="str">
            <v>ст.10</v>
          </cell>
          <cell r="D85" t="str">
            <v>4,25х1420</v>
          </cell>
          <cell r="G85" t="str">
            <v>ТУ 14-1-3579-83 (необрезной)</v>
          </cell>
          <cell r="H85">
            <v>600</v>
          </cell>
          <cell r="I85">
            <v>4650</v>
          </cell>
          <cell r="L85">
            <v>187</v>
          </cell>
        </row>
        <row r="86">
          <cell r="C86" t="str">
            <v>ст.20</v>
          </cell>
          <cell r="D86" t="str">
            <v>4,25х1420</v>
          </cell>
          <cell r="G86" t="str">
            <v>ТУ 14-1-3579-83 (необрезной)</v>
          </cell>
          <cell r="H86">
            <v>600</v>
          </cell>
          <cell r="I86">
            <v>4650</v>
          </cell>
          <cell r="L86">
            <v>187</v>
          </cell>
        </row>
        <row r="87">
          <cell r="C87" t="str">
            <v>ст.10</v>
          </cell>
          <cell r="D87" t="str">
            <v>4,7х1420</v>
          </cell>
          <cell r="G87" t="str">
            <v>ТУ 14-1-3579-83 (необрезной)</v>
          </cell>
          <cell r="H87">
            <v>300</v>
          </cell>
          <cell r="I87">
            <v>4650</v>
          </cell>
          <cell r="L87">
            <v>187</v>
          </cell>
        </row>
        <row r="88">
          <cell r="C88" t="str">
            <v>ст.20</v>
          </cell>
          <cell r="D88" t="str">
            <v>4,7х1420</v>
          </cell>
          <cell r="G88" t="str">
            <v>ТУ 14-1-3579-83 (необрезной)</v>
          </cell>
          <cell r="H88">
            <v>400</v>
          </cell>
          <cell r="I88">
            <v>4650</v>
          </cell>
          <cell r="L88">
            <v>187</v>
          </cell>
        </row>
        <row r="89">
          <cell r="C89" t="str">
            <v>ст.10</v>
          </cell>
          <cell r="D89" t="str">
            <v>4,25х1505</v>
          </cell>
          <cell r="G89" t="str">
            <v>ТУ 14-1-3579-83 (необрезной)</v>
          </cell>
          <cell r="H89">
            <v>700</v>
          </cell>
          <cell r="I89">
            <v>4650</v>
          </cell>
          <cell r="L89">
            <v>187</v>
          </cell>
        </row>
        <row r="90">
          <cell r="C90" t="str">
            <v>ст.10</v>
          </cell>
          <cell r="D90" t="str">
            <v>4,7х1490</v>
          </cell>
          <cell r="G90" t="str">
            <v>ТУ 14-1-3579-83 (необрезной)</v>
          </cell>
          <cell r="H90">
            <v>600</v>
          </cell>
          <cell r="I90">
            <v>4650</v>
          </cell>
          <cell r="L90">
            <v>187</v>
          </cell>
        </row>
        <row r="91">
          <cell r="C91" t="str">
            <v>ст.20</v>
          </cell>
          <cell r="D91" t="str">
            <v>4,7х1490</v>
          </cell>
          <cell r="G91" t="str">
            <v>ТУ 14-1-3579-83 (необрезной)</v>
          </cell>
          <cell r="H91">
            <v>600</v>
          </cell>
          <cell r="I91">
            <v>4650</v>
          </cell>
          <cell r="L91">
            <v>187</v>
          </cell>
        </row>
        <row r="92">
          <cell r="C92" t="str">
            <v>ст.10</v>
          </cell>
          <cell r="D92" t="str">
            <v>5,7х1485</v>
          </cell>
          <cell r="G92" t="str">
            <v>ТУ 14-1-3579-83 (необрезной)</v>
          </cell>
          <cell r="H92">
            <v>300</v>
          </cell>
          <cell r="I92">
            <v>4650</v>
          </cell>
          <cell r="L92">
            <v>187</v>
          </cell>
        </row>
        <row r="93">
          <cell r="C93" t="str">
            <v>ст.20</v>
          </cell>
          <cell r="D93" t="str">
            <v>5,7х1485</v>
          </cell>
          <cell r="G93" t="str">
            <v>ТУ 14-1-3579-83 (необрезной)</v>
          </cell>
          <cell r="H93">
            <v>300</v>
          </cell>
          <cell r="I93">
            <v>4650</v>
          </cell>
          <cell r="L93">
            <v>187</v>
          </cell>
        </row>
        <row r="94">
          <cell r="C94" t="str">
            <v>ст.20</v>
          </cell>
          <cell r="D94" t="str">
            <v>6,7х1485</v>
          </cell>
          <cell r="G94" t="str">
            <v>ТУ 14-1-3579-83 (необрезной)</v>
          </cell>
          <cell r="H94">
            <v>300</v>
          </cell>
          <cell r="I94">
            <v>4650</v>
          </cell>
          <cell r="L94">
            <v>187</v>
          </cell>
        </row>
        <row r="95">
          <cell r="C95" t="str">
            <v>ст.10</v>
          </cell>
          <cell r="D95" t="str">
            <v>4,25х1385</v>
          </cell>
          <cell r="G95" t="str">
            <v>ТУ 14-1-3579-83 (необрезной)</v>
          </cell>
          <cell r="H95">
            <v>300</v>
          </cell>
          <cell r="I95">
            <v>4650</v>
          </cell>
          <cell r="L95">
            <v>187</v>
          </cell>
        </row>
        <row r="96">
          <cell r="C96" t="str">
            <v>ст.10</v>
          </cell>
          <cell r="D96" t="str">
            <v>4,7х1380</v>
          </cell>
          <cell r="G96" t="str">
            <v>ТУ 14-1-3579-83 (необрезной)</v>
          </cell>
          <cell r="H96">
            <v>600</v>
          </cell>
          <cell r="I96">
            <v>4650</v>
          </cell>
          <cell r="L96">
            <v>187</v>
          </cell>
        </row>
        <row r="97">
          <cell r="C97" t="str">
            <v>ст.20</v>
          </cell>
          <cell r="D97" t="str">
            <v>4,7х1380</v>
          </cell>
          <cell r="G97" t="str">
            <v>ТУ 14-1-3579-83 (необрезной)</v>
          </cell>
          <cell r="H97">
            <v>600</v>
          </cell>
          <cell r="I97">
            <v>4650</v>
          </cell>
          <cell r="L97">
            <v>187</v>
          </cell>
        </row>
        <row r="98">
          <cell r="C98" t="str">
            <v>ст.10</v>
          </cell>
          <cell r="D98" t="str">
            <v>5,7х1375</v>
          </cell>
          <cell r="G98" t="str">
            <v>ТУ 14-1-3579-83 (необрезной)</v>
          </cell>
          <cell r="H98">
            <v>1800</v>
          </cell>
          <cell r="I98">
            <v>4650</v>
          </cell>
          <cell r="L98">
            <v>187</v>
          </cell>
        </row>
        <row r="99">
          <cell r="C99" t="str">
            <v>ст.20</v>
          </cell>
          <cell r="D99" t="str">
            <v>5,7х1375</v>
          </cell>
          <cell r="G99" t="str">
            <v>ТУ 14-1-3579-83 (необрезной)</v>
          </cell>
          <cell r="H99">
            <v>1500</v>
          </cell>
          <cell r="I99">
            <v>4650</v>
          </cell>
          <cell r="L99">
            <v>187</v>
          </cell>
        </row>
        <row r="100">
          <cell r="C100" t="str">
            <v>ст.10</v>
          </cell>
          <cell r="D100" t="str">
            <v>6,7х1370</v>
          </cell>
          <cell r="G100" t="str">
            <v>ТУ 14-1-3579-83 (необрезной)</v>
          </cell>
          <cell r="H100">
            <v>300</v>
          </cell>
          <cell r="I100">
            <v>4650</v>
          </cell>
          <cell r="L100">
            <v>187</v>
          </cell>
        </row>
        <row r="101">
          <cell r="C101" t="str">
            <v>ст.20</v>
          </cell>
          <cell r="D101" t="str">
            <v>6,7х1370</v>
          </cell>
          <cell r="G101" t="str">
            <v>ТУ 14-1-3579-83 (необрезной)</v>
          </cell>
          <cell r="H101">
            <v>300</v>
          </cell>
          <cell r="I101">
            <v>4650</v>
          </cell>
          <cell r="L101">
            <v>187</v>
          </cell>
        </row>
        <row r="102">
          <cell r="C102" t="str">
            <v>ст.10</v>
          </cell>
          <cell r="D102" t="str">
            <v>3,75х1505</v>
          </cell>
          <cell r="G102" t="str">
            <v>ТУ 14-1-3579-83 (необрезной)</v>
          </cell>
          <cell r="H102">
            <v>300</v>
          </cell>
          <cell r="I102">
            <v>4650</v>
          </cell>
          <cell r="L102">
            <v>187</v>
          </cell>
        </row>
        <row r="103">
          <cell r="C103" t="str">
            <v>ст.10</v>
          </cell>
          <cell r="D103" t="str">
            <v>7,6х670</v>
          </cell>
          <cell r="G103" t="str">
            <v>ТУ 14-1-3579-83 (необрезной)</v>
          </cell>
          <cell r="H103">
            <v>300</v>
          </cell>
          <cell r="I103">
            <v>4650</v>
          </cell>
          <cell r="L103">
            <v>187</v>
          </cell>
        </row>
        <row r="106">
          <cell r="C106" t="str">
            <v>17Г1СА-У</v>
          </cell>
          <cell r="D106" t="str">
            <v>8х1050</v>
          </cell>
          <cell r="G106" t="str">
            <v>14-1-5407-2000</v>
          </cell>
          <cell r="H106">
            <v>3100</v>
          </cell>
          <cell r="I106">
            <v>5650</v>
          </cell>
          <cell r="L106">
            <v>415</v>
          </cell>
        </row>
        <row r="107">
          <cell r="C107" t="str">
            <v>17Г1СА</v>
          </cell>
          <cell r="D107" t="str">
            <v>8х1250</v>
          </cell>
          <cell r="G107" t="str">
            <v>14-1-5407-2000</v>
          </cell>
          <cell r="H107">
            <v>806</v>
          </cell>
          <cell r="I107">
            <v>5650</v>
          </cell>
          <cell r="L107">
            <v>415</v>
          </cell>
        </row>
        <row r="108">
          <cell r="C108" t="str">
            <v>17Г1СА-У</v>
          </cell>
          <cell r="D108" t="str">
            <v>10х1250</v>
          </cell>
          <cell r="G108" t="str">
            <v>14-1-5407-2000</v>
          </cell>
          <cell r="H108">
            <v>558</v>
          </cell>
          <cell r="I108">
            <v>5650</v>
          </cell>
          <cell r="L108">
            <v>415</v>
          </cell>
        </row>
        <row r="109">
          <cell r="C109" t="str">
            <v>17Г1СА</v>
          </cell>
          <cell r="D109" t="str">
            <v>11х1250</v>
          </cell>
          <cell r="G109" t="str">
            <v>14-1-5407-2000</v>
          </cell>
          <cell r="H109">
            <v>372</v>
          </cell>
          <cell r="I109">
            <v>5650</v>
          </cell>
          <cell r="L109">
            <v>415</v>
          </cell>
        </row>
        <row r="110">
          <cell r="C110" t="str">
            <v>17Г1С-У</v>
          </cell>
          <cell r="D110" t="str">
            <v>12х1660</v>
          </cell>
          <cell r="G110" t="str">
            <v>14-1-5407-2000</v>
          </cell>
          <cell r="H110">
            <v>1178</v>
          </cell>
          <cell r="I110">
            <v>5650</v>
          </cell>
          <cell r="L110">
            <v>415</v>
          </cell>
        </row>
        <row r="111">
          <cell r="C111" t="str">
            <v>17Г1СА-У</v>
          </cell>
          <cell r="D111" t="str">
            <v>14х1660</v>
          </cell>
          <cell r="G111" t="str">
            <v>14-1-5407-2000</v>
          </cell>
          <cell r="H111">
            <v>186</v>
          </cell>
          <cell r="I111">
            <v>5650</v>
          </cell>
          <cell r="L111">
            <v>415</v>
          </cell>
        </row>
        <row r="112">
          <cell r="C112" t="str">
            <v>17Г1С</v>
          </cell>
          <cell r="D112" t="str">
            <v>14х1660</v>
          </cell>
          <cell r="G112" t="str">
            <v>14-1-5407-2000</v>
          </cell>
          <cell r="H112">
            <v>372</v>
          </cell>
          <cell r="I112">
            <v>5650</v>
          </cell>
          <cell r="L112">
            <v>415</v>
          </cell>
        </row>
        <row r="113">
          <cell r="C113">
            <v>20</v>
          </cell>
          <cell r="D113" t="str">
            <v>8х1050</v>
          </cell>
          <cell r="G113" t="str">
            <v>14-1-2471-78</v>
          </cell>
          <cell r="H113">
            <v>380</v>
          </cell>
          <cell r="I113">
            <v>5300</v>
          </cell>
          <cell r="L113">
            <v>415</v>
          </cell>
        </row>
        <row r="114">
          <cell r="C114" t="str">
            <v>06ГФБАА</v>
          </cell>
          <cell r="D114" t="str">
            <v>12х1660</v>
          </cell>
          <cell r="G114" t="str">
            <v>14-101-458-2001</v>
          </cell>
          <cell r="H114">
            <v>50</v>
          </cell>
          <cell r="I114">
            <v>9510</v>
          </cell>
          <cell r="L114">
            <v>415</v>
          </cell>
        </row>
        <row r="116">
          <cell r="C116" t="str">
            <v>3сп5</v>
          </cell>
          <cell r="D116" t="str">
            <v>16х2500х11800</v>
          </cell>
          <cell r="G116" t="str">
            <v>14637-89</v>
          </cell>
          <cell r="H116">
            <v>1100</v>
          </cell>
          <cell r="I116">
            <v>262.17</v>
          </cell>
          <cell r="L116">
            <v>15</v>
          </cell>
          <cell r="N116">
            <v>362564.4</v>
          </cell>
        </row>
        <row r="117">
          <cell r="C117" t="str">
            <v>3сп2</v>
          </cell>
          <cell r="D117" t="str">
            <v>16х2500х11800</v>
          </cell>
          <cell r="G117" t="str">
            <v>14637-89</v>
          </cell>
          <cell r="H117">
            <v>390</v>
          </cell>
          <cell r="I117">
            <v>262.17</v>
          </cell>
          <cell r="L117">
            <v>15</v>
          </cell>
          <cell r="N117">
            <v>128545.56</v>
          </cell>
        </row>
        <row r="119">
          <cell r="C119" t="str">
            <v>17Г1С</v>
          </cell>
          <cell r="D119" t="str">
            <v>8х1250</v>
          </cell>
          <cell r="G119" t="str">
            <v>14-1-5407-2000</v>
          </cell>
          <cell r="H119">
            <v>780</v>
          </cell>
          <cell r="I119">
            <v>5650</v>
          </cell>
          <cell r="L119">
            <v>415</v>
          </cell>
        </row>
        <row r="120">
          <cell r="C120" t="str">
            <v>17Г1С</v>
          </cell>
          <cell r="D120" t="str">
            <v>10х1250</v>
          </cell>
          <cell r="G120" t="str">
            <v>14-1-5407-2000</v>
          </cell>
          <cell r="H120">
            <v>390</v>
          </cell>
          <cell r="I120">
            <v>5650</v>
          </cell>
          <cell r="L120">
            <v>415</v>
          </cell>
        </row>
        <row r="121">
          <cell r="C121" t="str">
            <v>17Г1С-У</v>
          </cell>
          <cell r="D121" t="str">
            <v>10,5х1660</v>
          </cell>
          <cell r="G121" t="str">
            <v>14-1-5407-2000</v>
          </cell>
          <cell r="H121">
            <v>992</v>
          </cell>
          <cell r="I121">
            <v>5650</v>
          </cell>
          <cell r="L121">
            <v>415</v>
          </cell>
        </row>
        <row r="122">
          <cell r="C122" t="str">
            <v>17Г1СА-У</v>
          </cell>
          <cell r="D122" t="str">
            <v>14,3х1660</v>
          </cell>
          <cell r="G122" t="str">
            <v>14-1-5407-2000</v>
          </cell>
          <cell r="H122">
            <v>3038</v>
          </cell>
          <cell r="I122">
            <v>5650</v>
          </cell>
          <cell r="L122">
            <v>415</v>
          </cell>
        </row>
        <row r="123">
          <cell r="C123" t="str">
            <v>17Г1С-У</v>
          </cell>
          <cell r="D123" t="str">
            <v>11,5х1660</v>
          </cell>
          <cell r="G123" t="str">
            <v>14-1-5407-2000</v>
          </cell>
          <cell r="H123">
            <v>122</v>
          </cell>
          <cell r="I123">
            <v>5650</v>
          </cell>
          <cell r="L123">
            <v>415</v>
          </cell>
          <cell r="N123">
            <v>137860</v>
          </cell>
        </row>
        <row r="124">
          <cell r="C124" t="str">
            <v>17Г1С-У</v>
          </cell>
          <cell r="D124" t="str">
            <v>12,4х1660</v>
          </cell>
          <cell r="G124" t="str">
            <v>14-1-5407-2000</v>
          </cell>
          <cell r="H124">
            <v>620</v>
          </cell>
          <cell r="I124">
            <v>5650</v>
          </cell>
          <cell r="L124">
            <v>415</v>
          </cell>
          <cell r="N124">
            <v>700600</v>
          </cell>
        </row>
        <row r="125">
          <cell r="C125">
            <v>20</v>
          </cell>
          <cell r="D125" t="str">
            <v>11х1660</v>
          </cell>
          <cell r="G125" t="str">
            <v>14-1-2471-78</v>
          </cell>
          <cell r="H125">
            <v>122</v>
          </cell>
          <cell r="I125">
            <v>5300</v>
          </cell>
          <cell r="L125">
            <v>415</v>
          </cell>
        </row>
        <row r="126">
          <cell r="C126" t="str">
            <v>17Г1С-У</v>
          </cell>
          <cell r="D126" t="str">
            <v>8х1050</v>
          </cell>
          <cell r="G126" t="str">
            <v>14-1-5407-2000</v>
          </cell>
          <cell r="H126">
            <v>558</v>
          </cell>
          <cell r="I126">
            <v>5650</v>
          </cell>
          <cell r="L126">
            <v>415</v>
          </cell>
        </row>
        <row r="129">
          <cell r="C129" t="str">
            <v>СЕНТЯБРЬ</v>
          </cell>
        </row>
        <row r="130">
          <cell r="C130" t="str">
            <v>К270 В4-III 10 сп</v>
          </cell>
          <cell r="D130" t="str">
            <v>0,97х660</v>
          </cell>
          <cell r="G130" t="str">
            <v>В-ПН-НО-ГОСТ 19904-94,
 ГОСТ 16523-89</v>
          </cell>
          <cell r="H130">
            <v>180</v>
          </cell>
          <cell r="I130">
            <v>5937</v>
          </cell>
          <cell r="J130">
            <v>1.05</v>
          </cell>
          <cell r="L130">
            <v>182</v>
          </cell>
        </row>
        <row r="131">
          <cell r="C131" t="str">
            <v>К270 В4-III 10 сп</v>
          </cell>
          <cell r="D131" t="str">
            <v>1,16х730</v>
          </cell>
          <cell r="G131" t="str">
            <v>В-ПН-НО-ГОСТ 19904-94, ГОСТ 16523-89</v>
          </cell>
          <cell r="H131">
            <v>60</v>
          </cell>
          <cell r="I131">
            <v>5937</v>
          </cell>
          <cell r="J131">
            <v>1.05</v>
          </cell>
          <cell r="L131">
            <v>182</v>
          </cell>
        </row>
        <row r="132">
          <cell r="C132" t="str">
            <v>К270 В4-III 10 сп</v>
          </cell>
          <cell r="D132" t="str">
            <v>1,45х1255</v>
          </cell>
          <cell r="G132" t="str">
            <v>В-ПН-НО-ГОСТ 19904-94, ГОСТ 16523-89</v>
          </cell>
          <cell r="H132">
            <v>180</v>
          </cell>
          <cell r="I132">
            <v>5937</v>
          </cell>
          <cell r="J132">
            <v>1.05</v>
          </cell>
          <cell r="L132">
            <v>182</v>
          </cell>
        </row>
        <row r="133">
          <cell r="C133" t="str">
            <v>К270 В4-III 10 сп</v>
          </cell>
          <cell r="D133" t="str">
            <v>1,45х1225</v>
          </cell>
          <cell r="G133" t="str">
            <v>В-ПН-НО-ГОСТ 19904-94, ГОСТ 16523-89</v>
          </cell>
          <cell r="H133">
            <v>360</v>
          </cell>
          <cell r="I133">
            <v>5937</v>
          </cell>
          <cell r="J133">
            <v>1.05</v>
          </cell>
          <cell r="L133">
            <v>182</v>
          </cell>
        </row>
        <row r="134">
          <cell r="C134" t="str">
            <v>К270 В4-III 10 сп</v>
          </cell>
          <cell r="D134" t="str">
            <v>1,45х650</v>
          </cell>
          <cell r="G134" t="str">
            <v>В-ПН-НО-ГОСТ 19904-94, ГОСТ 16523-89</v>
          </cell>
          <cell r="H134">
            <v>180</v>
          </cell>
          <cell r="I134">
            <v>5937</v>
          </cell>
          <cell r="J134">
            <v>1.05</v>
          </cell>
          <cell r="L134">
            <v>182</v>
          </cell>
        </row>
        <row r="135">
          <cell r="C135" t="str">
            <v>К270 В4-III 10 сп</v>
          </cell>
          <cell r="D135" t="str">
            <v>1,95х1200</v>
          </cell>
          <cell r="G135" t="str">
            <v>В-ПН-НО-ГОСТ 19904-94, ГОСТ 16523-89</v>
          </cell>
          <cell r="H135">
            <v>300</v>
          </cell>
          <cell r="I135">
            <v>5738</v>
          </cell>
          <cell r="J135">
            <v>1.05</v>
          </cell>
          <cell r="L135">
            <v>182</v>
          </cell>
        </row>
        <row r="136">
          <cell r="C136" t="str">
            <v>К270 В4-III 10 сп</v>
          </cell>
          <cell r="D136" t="str">
            <v>1,95х650</v>
          </cell>
          <cell r="G136" t="str">
            <v>В-ПН-НО-ГОСТ 19904-94, ГОСТ 16523-89</v>
          </cell>
          <cell r="H136">
            <v>120</v>
          </cell>
          <cell r="I136">
            <v>5738</v>
          </cell>
          <cell r="J136">
            <v>1.05</v>
          </cell>
          <cell r="L136">
            <v>182</v>
          </cell>
        </row>
        <row r="137">
          <cell r="C137" t="str">
            <v>К270 В4-III 10 сп</v>
          </cell>
          <cell r="D137" t="str">
            <v>2,5х1265</v>
          </cell>
          <cell r="G137" t="str">
            <v>В-ПН-НО-ГОСТ 19904-94, ГОСТ 16523-89</v>
          </cell>
          <cell r="H137">
            <v>300</v>
          </cell>
          <cell r="I137">
            <v>5738</v>
          </cell>
          <cell r="J137">
            <v>1.05</v>
          </cell>
          <cell r="L137">
            <v>182</v>
          </cell>
        </row>
        <row r="138">
          <cell r="C138" t="str">
            <v>К270 В4-III 08 кп</v>
          </cell>
          <cell r="D138" t="str">
            <v>1,5х1200</v>
          </cell>
          <cell r="G138" t="str">
            <v>В-ПН-НО-ГОСТ 19904-94, ГОСТ 16523-89</v>
          </cell>
          <cell r="H138">
            <v>180</v>
          </cell>
          <cell r="I138">
            <v>5937</v>
          </cell>
          <cell r="J138">
            <v>1.05</v>
          </cell>
          <cell r="L138">
            <v>182</v>
          </cell>
        </row>
        <row r="139">
          <cell r="C139" t="str">
            <v>К270 В4-III 08 кп</v>
          </cell>
          <cell r="D139" t="str">
            <v>1,5х1225</v>
          </cell>
          <cell r="G139" t="str">
            <v>В-ПН-НО-ГОСТ 19904-94, ГОСТ 16523-89</v>
          </cell>
          <cell r="H139">
            <v>420</v>
          </cell>
          <cell r="I139">
            <v>5937</v>
          </cell>
          <cell r="J139">
            <v>1.05</v>
          </cell>
          <cell r="L139">
            <v>182</v>
          </cell>
        </row>
        <row r="140">
          <cell r="C140" t="str">
            <v>К270 В4-III 08 кп</v>
          </cell>
          <cell r="D140" t="str">
            <v>2,0х1210</v>
          </cell>
          <cell r="G140" t="str">
            <v>В-ПН-НО-ГОСТ 19904-94, ГОСТ 16523-89</v>
          </cell>
          <cell r="H140">
            <v>240</v>
          </cell>
          <cell r="I140">
            <v>5738</v>
          </cell>
          <cell r="J140">
            <v>1.05</v>
          </cell>
          <cell r="L140">
            <v>182</v>
          </cell>
        </row>
        <row r="141">
          <cell r="C141" t="str">
            <v>В4-IV 08Ю ВГ</v>
          </cell>
          <cell r="D141" t="str">
            <v>1,0х660</v>
          </cell>
          <cell r="G141" t="str">
            <v>В-ПН-НО-ГОСТ 19904-94, 
ГОСТ 9045-93</v>
          </cell>
          <cell r="H141">
            <v>60</v>
          </cell>
          <cell r="I141">
            <v>5975</v>
          </cell>
          <cell r="J141">
            <v>1.05</v>
          </cell>
          <cell r="L141">
            <v>182</v>
          </cell>
        </row>
        <row r="142">
          <cell r="C142" t="str">
            <v>К270 В4-IV 3 сп/пс</v>
          </cell>
          <cell r="D142" t="str">
            <v>2,85х1030</v>
          </cell>
          <cell r="G142" t="str">
            <v>В-ПН-НО-ГОСТ 19903-74, 
ГОСТ 16523-89</v>
          </cell>
          <cell r="H142">
            <v>120</v>
          </cell>
          <cell r="I142">
            <v>4650</v>
          </cell>
          <cell r="J142">
            <v>1.0854516129032259</v>
          </cell>
          <cell r="L142">
            <v>182</v>
          </cell>
        </row>
        <row r="143">
          <cell r="C143" t="str">
            <v>К270 В4-IV 3 сп/пс</v>
          </cell>
          <cell r="D143" t="str">
            <v>2,85х1130</v>
          </cell>
          <cell r="G143" t="str">
            <v>В-ПН-НО-ГОСТ 19903-74, 
ГОСТ 16523-89</v>
          </cell>
          <cell r="H143">
            <v>180</v>
          </cell>
          <cell r="I143">
            <v>4650</v>
          </cell>
          <cell r="J143">
            <v>1.0854516129032259</v>
          </cell>
          <cell r="L143">
            <v>182</v>
          </cell>
        </row>
        <row r="144">
          <cell r="C144" t="str">
            <v>К270 В4-IV 3 сп/пс</v>
          </cell>
          <cell r="D144" t="str">
            <v>2,85х1200</v>
          </cell>
          <cell r="G144" t="str">
            <v>В-ПН-НО-ГОСТ 19903-74, 
ГОСТ 16523-89</v>
          </cell>
          <cell r="H144">
            <v>1200</v>
          </cell>
          <cell r="I144">
            <v>4650</v>
          </cell>
          <cell r="J144">
            <v>1.0854516129032259</v>
          </cell>
          <cell r="L144">
            <v>182</v>
          </cell>
        </row>
        <row r="145">
          <cell r="C145" t="str">
            <v>К270 В4-IV 3 сп/пс</v>
          </cell>
          <cell r="D145" t="str">
            <v>3,3х1025</v>
          </cell>
          <cell r="G145" t="str">
            <v>В-ПН-НО-ГОСТ 19903-74, 
ГОСТ 16523-89</v>
          </cell>
          <cell r="H145">
            <v>180</v>
          </cell>
          <cell r="I145">
            <v>4650</v>
          </cell>
          <cell r="J145">
            <v>1.0854516129032259</v>
          </cell>
          <cell r="L145">
            <v>182</v>
          </cell>
        </row>
        <row r="146">
          <cell r="C146" t="str">
            <v>К270 В4-IV 3 сп/пс</v>
          </cell>
          <cell r="D146" t="str">
            <v>3,3х1120</v>
          </cell>
          <cell r="G146" t="str">
            <v>В-ПН-НО-ГОСТ 19903-74, 
ГОСТ 16523-89</v>
          </cell>
          <cell r="H146">
            <v>180</v>
          </cell>
          <cell r="I146">
            <v>4650</v>
          </cell>
          <cell r="J146">
            <v>1.0854516129032259</v>
          </cell>
          <cell r="L146">
            <v>182</v>
          </cell>
        </row>
        <row r="147">
          <cell r="C147" t="str">
            <v>К270 В4-IV 3 сп/пс</v>
          </cell>
          <cell r="D147" t="str">
            <v>3,3х1185</v>
          </cell>
          <cell r="G147" t="str">
            <v>В-ПН-НО-ГОСТ 19903-74, 
ГОСТ 16523-89</v>
          </cell>
          <cell r="H147">
            <v>300</v>
          </cell>
          <cell r="I147">
            <v>4650</v>
          </cell>
          <cell r="J147">
            <v>1.0854516129032259</v>
          </cell>
          <cell r="L147">
            <v>182</v>
          </cell>
        </row>
        <row r="148">
          <cell r="C148" t="str">
            <v>К270 В4-IV 10 сп</v>
          </cell>
          <cell r="D148" t="str">
            <v>3,75х1025</v>
          </cell>
          <cell r="G148" t="str">
            <v>В-ПН-НО-ГОСТ 19903-74, 
ГОСТ 16523-89</v>
          </cell>
          <cell r="H148">
            <v>300</v>
          </cell>
          <cell r="I148">
            <v>4650</v>
          </cell>
          <cell r="J148">
            <v>1.143258064516129</v>
          </cell>
          <cell r="L148">
            <v>182</v>
          </cell>
        </row>
        <row r="149">
          <cell r="C149" t="str">
            <v>К270 В4-IV 10 сп</v>
          </cell>
          <cell r="D149" t="str">
            <v>3,75х1120</v>
          </cell>
          <cell r="G149" t="str">
            <v>В-ПН-НО-ГОСТ 19903-74, 
ГОСТ 16523-89</v>
          </cell>
          <cell r="H149">
            <v>300</v>
          </cell>
          <cell r="I149">
            <v>4650</v>
          </cell>
          <cell r="J149">
            <v>1.143258064516129</v>
          </cell>
          <cell r="L149">
            <v>182</v>
          </cell>
        </row>
        <row r="150">
          <cell r="C150" t="str">
            <v>К270 В4-IV 10 сп</v>
          </cell>
          <cell r="D150" t="str">
            <v>3,3х1025</v>
          </cell>
          <cell r="G150" t="str">
            <v>В-ПН-НО-ГОСТ 19903-74, 
ГОСТ 16523-89</v>
          </cell>
          <cell r="H150">
            <v>300</v>
          </cell>
          <cell r="I150">
            <v>4650</v>
          </cell>
          <cell r="J150">
            <v>1.143258064516129</v>
          </cell>
          <cell r="L150">
            <v>182</v>
          </cell>
        </row>
        <row r="151">
          <cell r="C151" t="str">
            <v>К270 В4-IV 10 сп</v>
          </cell>
          <cell r="D151" t="str">
            <v>3,3х1185</v>
          </cell>
          <cell r="G151" t="str">
            <v>В-ПН-НО-ГОСТ 19903-74, 
ГОСТ 16523-89</v>
          </cell>
          <cell r="H151">
            <v>120</v>
          </cell>
          <cell r="I151">
            <v>4650</v>
          </cell>
          <cell r="J151">
            <v>1.143258064516129</v>
          </cell>
          <cell r="L151">
            <v>182</v>
          </cell>
        </row>
        <row r="152">
          <cell r="C152" t="str">
            <v>К270 В4-IV 10 сп</v>
          </cell>
          <cell r="D152" t="str">
            <v>3,3х1120</v>
          </cell>
          <cell r="G152" t="str">
            <v>В-ПН-НО-ГОСТ 19903-74, 
ГОСТ 16523-89</v>
          </cell>
          <cell r="H152">
            <v>300</v>
          </cell>
          <cell r="I152">
            <v>4650</v>
          </cell>
          <cell r="J152">
            <v>1.143258064516129</v>
          </cell>
          <cell r="L152">
            <v>182</v>
          </cell>
        </row>
        <row r="153">
          <cell r="C153" t="str">
            <v>К270 В4-IV 10 сп</v>
          </cell>
          <cell r="D153" t="str">
            <v>2,85х1030</v>
          </cell>
          <cell r="G153" t="str">
            <v>В-ПН-НО-ГОСТ 19903-74, 
ГОСТ 16523-89</v>
          </cell>
          <cell r="H153">
            <v>180</v>
          </cell>
          <cell r="I153">
            <v>4650</v>
          </cell>
          <cell r="J153">
            <v>1.143258064516129</v>
          </cell>
          <cell r="L153">
            <v>182</v>
          </cell>
        </row>
        <row r="154">
          <cell r="C154" t="str">
            <v>К270 В4-IV 10 сп</v>
          </cell>
          <cell r="D154" t="str">
            <v>2,85х1130</v>
          </cell>
          <cell r="G154" t="str">
            <v>В-ПН-НО-ГОСТ 19903-74, 
ГОСТ 16523-89</v>
          </cell>
          <cell r="H154">
            <v>180</v>
          </cell>
          <cell r="I154">
            <v>4650</v>
          </cell>
          <cell r="J154">
            <v>1.143258064516129</v>
          </cell>
          <cell r="L154">
            <v>182</v>
          </cell>
        </row>
        <row r="155">
          <cell r="C155" t="str">
            <v>К270 В4-IV 10 сп</v>
          </cell>
          <cell r="D155" t="str">
            <v>2,85х1200</v>
          </cell>
          <cell r="G155" t="str">
            <v>В-ПН-НО-ГОСТ 19903-74, 
ГОСТ 16523-89</v>
          </cell>
          <cell r="H155">
            <v>120</v>
          </cell>
          <cell r="I155">
            <v>4650</v>
          </cell>
          <cell r="J155">
            <v>1.143258064516129</v>
          </cell>
          <cell r="L155">
            <v>182</v>
          </cell>
        </row>
        <row r="156">
          <cell r="C156" t="str">
            <v>К270 В4-IV 10 сп</v>
          </cell>
          <cell r="D156" t="str">
            <v>2,85х1430</v>
          </cell>
          <cell r="G156" t="str">
            <v>В-ПН-НО-ГОСТ 19903-74, 
ГОСТ 16523-89</v>
          </cell>
          <cell r="H156">
            <v>120</v>
          </cell>
          <cell r="I156">
            <v>4650</v>
          </cell>
          <cell r="J156">
            <v>1.143258064516129</v>
          </cell>
          <cell r="L156">
            <v>182</v>
          </cell>
        </row>
        <row r="157">
          <cell r="C157" t="str">
            <v>ст. 3сп</v>
          </cell>
          <cell r="D157" t="str">
            <v>5,7х1375</v>
          </cell>
          <cell r="G157" t="str">
            <v>ТУ 14-1-3579-83 (необрезной)</v>
          </cell>
          <cell r="H157">
            <v>300</v>
          </cell>
          <cell r="I157">
            <v>4650</v>
          </cell>
          <cell r="J157">
            <v>1.0725806451612903</v>
          </cell>
          <cell r="L157">
            <v>182</v>
          </cell>
        </row>
        <row r="158">
          <cell r="C158" t="str">
            <v>ст.10</v>
          </cell>
          <cell r="D158" t="str">
            <v>4,25х1420</v>
          </cell>
          <cell r="G158" t="str">
            <v>ТУ 14-1-3579-83 (необрезной)</v>
          </cell>
          <cell r="H158">
            <v>300</v>
          </cell>
          <cell r="I158">
            <v>4650</v>
          </cell>
          <cell r="J158">
            <v>1.1369354838709675</v>
          </cell>
          <cell r="L158">
            <v>182</v>
          </cell>
        </row>
        <row r="159">
          <cell r="C159" t="str">
            <v>ст.10</v>
          </cell>
          <cell r="D159" t="str">
            <v>4,25х1505</v>
          </cell>
          <cell r="G159" t="str">
            <v>ТУ 14-1-3579-83 (необрезной)</v>
          </cell>
          <cell r="H159">
            <v>600</v>
          </cell>
          <cell r="I159">
            <v>4650</v>
          </cell>
          <cell r="J159">
            <v>1.1369354838709675</v>
          </cell>
          <cell r="L159">
            <v>182</v>
          </cell>
        </row>
        <row r="160">
          <cell r="C160" t="str">
            <v>ст.20</v>
          </cell>
          <cell r="D160" t="str">
            <v>4,25х1505</v>
          </cell>
          <cell r="G160" t="str">
            <v>ТУ 14-1-3579-83 (необрезной)</v>
          </cell>
          <cell r="H160">
            <v>600</v>
          </cell>
          <cell r="I160">
            <v>4650</v>
          </cell>
          <cell r="J160">
            <v>1.1369354838709675</v>
          </cell>
          <cell r="L160">
            <v>182</v>
          </cell>
        </row>
        <row r="161">
          <cell r="C161" t="str">
            <v>ст.10</v>
          </cell>
          <cell r="D161" t="str">
            <v>4,7х1380</v>
          </cell>
          <cell r="G161" t="str">
            <v>ТУ 14-1-3579-83 (необрезной)</v>
          </cell>
          <cell r="H161">
            <v>1200</v>
          </cell>
          <cell r="I161">
            <v>4650</v>
          </cell>
          <cell r="J161">
            <v>1.1369354838709675</v>
          </cell>
          <cell r="L161">
            <v>182</v>
          </cell>
        </row>
        <row r="162">
          <cell r="C162" t="str">
            <v>ст.20</v>
          </cell>
          <cell r="D162" t="str">
            <v>4,7х1380</v>
          </cell>
          <cell r="G162" t="str">
            <v>ТУ 14-1-3579-83 (необрезной)</v>
          </cell>
          <cell r="H162">
            <v>1500</v>
          </cell>
          <cell r="I162">
            <v>4650</v>
          </cell>
          <cell r="J162">
            <v>1.1369354838709675</v>
          </cell>
          <cell r="L162">
            <v>182</v>
          </cell>
        </row>
        <row r="163">
          <cell r="C163" t="str">
            <v>ст.10</v>
          </cell>
          <cell r="D163" t="str">
            <v>4,7х1490</v>
          </cell>
          <cell r="G163" t="str">
            <v>ТУ 14-1-3579-83 (необрезной)</v>
          </cell>
          <cell r="H163">
            <v>600</v>
          </cell>
          <cell r="I163">
            <v>4650</v>
          </cell>
          <cell r="J163">
            <v>1.1369354838709675</v>
          </cell>
          <cell r="L163">
            <v>182</v>
          </cell>
        </row>
        <row r="164">
          <cell r="C164" t="str">
            <v>ст.20</v>
          </cell>
          <cell r="D164" t="str">
            <v>4,7х1490</v>
          </cell>
          <cell r="G164" t="str">
            <v>ТУ 14-1-3579-83 (необрезной)</v>
          </cell>
          <cell r="H164">
            <v>300</v>
          </cell>
          <cell r="I164">
            <v>4650</v>
          </cell>
          <cell r="J164">
            <v>1.1369354838709675</v>
          </cell>
          <cell r="L164">
            <v>182</v>
          </cell>
        </row>
        <row r="165">
          <cell r="C165" t="str">
            <v>ст.10</v>
          </cell>
          <cell r="D165" t="str">
            <v>5,7х1375</v>
          </cell>
          <cell r="G165" t="str">
            <v>ТУ 14-1-3579-83 (необрезной)</v>
          </cell>
          <cell r="H165">
            <v>1100</v>
          </cell>
          <cell r="I165">
            <v>4650</v>
          </cell>
          <cell r="J165">
            <v>1.1240645161290321</v>
          </cell>
          <cell r="L165">
            <v>182</v>
          </cell>
        </row>
        <row r="166">
          <cell r="C166" t="str">
            <v>ст.20</v>
          </cell>
          <cell r="D166" t="str">
            <v>5,7х1375</v>
          </cell>
          <cell r="G166" t="str">
            <v>ТУ 14-1-3579-83 (необрезной)</v>
          </cell>
          <cell r="H166">
            <v>1200</v>
          </cell>
          <cell r="I166">
            <v>4650</v>
          </cell>
          <cell r="J166">
            <v>1.1240645161290321</v>
          </cell>
          <cell r="L166">
            <v>182</v>
          </cell>
        </row>
        <row r="167">
          <cell r="C167" t="str">
            <v>ст.20</v>
          </cell>
          <cell r="D167" t="str">
            <v>5,7х1485</v>
          </cell>
          <cell r="G167" t="str">
            <v>ТУ 14-1-3579-83 (необрезной)</v>
          </cell>
          <cell r="H167">
            <v>600</v>
          </cell>
          <cell r="I167">
            <v>4650</v>
          </cell>
          <cell r="J167">
            <v>1.1240645161290321</v>
          </cell>
          <cell r="L167">
            <v>182</v>
          </cell>
        </row>
        <row r="168">
          <cell r="C168" t="str">
            <v>ст.10</v>
          </cell>
          <cell r="D168" t="str">
            <v>6,7х1370</v>
          </cell>
          <cell r="G168" t="str">
            <v>ТУ 14-1-3579-83 (необрезной)</v>
          </cell>
          <cell r="H168">
            <v>300</v>
          </cell>
          <cell r="I168">
            <v>4650</v>
          </cell>
          <cell r="J168">
            <v>1.1240645161290321</v>
          </cell>
          <cell r="L168">
            <v>182</v>
          </cell>
        </row>
        <row r="169">
          <cell r="C169" t="str">
            <v>ст.20</v>
          </cell>
          <cell r="D169" t="str">
            <v>6,7х1370</v>
          </cell>
          <cell r="G169" t="str">
            <v>ТУ 14-1-3579-83 (необрезной)</v>
          </cell>
          <cell r="H169">
            <v>300</v>
          </cell>
          <cell r="I169">
            <v>4650</v>
          </cell>
          <cell r="J169">
            <v>1.1240645161290321</v>
          </cell>
          <cell r="L169">
            <v>182</v>
          </cell>
        </row>
        <row r="170">
          <cell r="C170" t="str">
            <v>ст.10</v>
          </cell>
          <cell r="D170" t="str">
            <v>6,7х1485</v>
          </cell>
          <cell r="G170" t="str">
            <v>ТУ 14-1-3579-83 (необрезной)</v>
          </cell>
          <cell r="H170">
            <v>300</v>
          </cell>
          <cell r="I170">
            <v>4650</v>
          </cell>
          <cell r="J170">
            <v>1.1240645161290321</v>
          </cell>
          <cell r="L170">
            <v>182</v>
          </cell>
        </row>
        <row r="171">
          <cell r="C171" t="str">
            <v>ст.10</v>
          </cell>
          <cell r="D171" t="str">
            <v>7,6х670</v>
          </cell>
          <cell r="G171" t="str">
            <v>ТУ 14-1-3579-83 (обрезной)</v>
          </cell>
          <cell r="H171">
            <v>600</v>
          </cell>
          <cell r="I171">
            <v>4650</v>
          </cell>
          <cell r="J171">
            <v>1.1154838709677419</v>
          </cell>
          <cell r="L171">
            <v>182</v>
          </cell>
        </row>
        <row r="172">
          <cell r="C172" t="str">
            <v>ст.20</v>
          </cell>
          <cell r="D172" t="str">
            <v>7,6х670</v>
          </cell>
          <cell r="G172" t="str">
            <v>ТУ 14-1-3579-83 (обрезной)</v>
          </cell>
          <cell r="H172">
            <v>900</v>
          </cell>
          <cell r="I172">
            <v>4650</v>
          </cell>
          <cell r="J172">
            <v>1.1154838709677419</v>
          </cell>
          <cell r="L172">
            <v>187</v>
          </cell>
        </row>
        <row r="173">
          <cell r="C173" t="str">
            <v>ст. 3сп</v>
          </cell>
          <cell r="D173" t="str">
            <v>4,25х1505</v>
          </cell>
          <cell r="G173" t="str">
            <v>ТУ 14-1-3579-83 (необрезной)</v>
          </cell>
          <cell r="H173">
            <v>300</v>
          </cell>
          <cell r="I173">
            <v>4650</v>
          </cell>
          <cell r="J173">
            <v>1.0725806451612903</v>
          </cell>
          <cell r="L173">
            <v>182</v>
          </cell>
        </row>
        <row r="176">
          <cell r="C176" t="str">
            <v>10Г2ФБ</v>
          </cell>
          <cell r="D176" t="str">
            <v>14х1660</v>
          </cell>
          <cell r="G176" t="str">
            <v>14-1-5407-2000</v>
          </cell>
          <cell r="H176">
            <v>2356</v>
          </cell>
          <cell r="I176">
            <v>6300</v>
          </cell>
          <cell r="L176">
            <v>425</v>
          </cell>
        </row>
        <row r="177">
          <cell r="C177" t="str">
            <v>17Г1СА</v>
          </cell>
          <cell r="D177" t="str">
            <v>8х1250</v>
          </cell>
          <cell r="G177" t="str">
            <v>14-1-5407-2000</v>
          </cell>
          <cell r="H177">
            <v>310</v>
          </cell>
          <cell r="I177">
            <v>5650</v>
          </cell>
          <cell r="L177">
            <v>425</v>
          </cell>
        </row>
        <row r="178">
          <cell r="C178" t="str">
            <v>06ГФБАА</v>
          </cell>
          <cell r="D178" t="str">
            <v>12х1660</v>
          </cell>
          <cell r="G178" t="str">
            <v>14-101-458-2001</v>
          </cell>
          <cell r="H178">
            <v>1240</v>
          </cell>
          <cell r="I178">
            <v>8770</v>
          </cell>
          <cell r="L178">
            <v>425</v>
          </cell>
        </row>
        <row r="179">
          <cell r="C179" t="str">
            <v>17Г1СА-У</v>
          </cell>
          <cell r="D179" t="str">
            <v>8х1250</v>
          </cell>
          <cell r="G179" t="str">
            <v>14-1-5407-2000</v>
          </cell>
          <cell r="H179">
            <v>1240</v>
          </cell>
          <cell r="I179">
            <v>5650</v>
          </cell>
          <cell r="L179">
            <v>425</v>
          </cell>
        </row>
        <row r="180">
          <cell r="C180">
            <v>20</v>
          </cell>
          <cell r="D180" t="str">
            <v>12х1660</v>
          </cell>
          <cell r="G180" t="str">
            <v>14-1-2471-78</v>
          </cell>
          <cell r="H180">
            <v>90</v>
          </cell>
          <cell r="I180">
            <v>5300</v>
          </cell>
          <cell r="L180">
            <v>425</v>
          </cell>
        </row>
        <row r="181">
          <cell r="C181" t="str">
            <v>17Г1СА-У</v>
          </cell>
          <cell r="D181" t="str">
            <v>14,3х1660</v>
          </cell>
          <cell r="G181" t="str">
            <v>14-1-5407-2000</v>
          </cell>
          <cell r="H181">
            <v>1500</v>
          </cell>
          <cell r="I181">
            <v>5650</v>
          </cell>
          <cell r="L181">
            <v>425</v>
          </cell>
        </row>
        <row r="184">
          <cell r="C184" t="str">
            <v>ОКТЯБРЬ</v>
          </cell>
        </row>
        <row r="185">
          <cell r="C185" t="str">
            <v>К270 В4-III 10 сп</v>
          </cell>
          <cell r="D185" t="str">
            <v>0,97х660</v>
          </cell>
          <cell r="G185" t="str">
            <v>В-ПН-НО-
ГОСТ 19904-94,
 ГОСТ 16523-89</v>
          </cell>
          <cell r="H185">
            <v>240</v>
          </cell>
          <cell r="I185">
            <v>5937</v>
          </cell>
          <cell r="J185">
            <v>1.05</v>
          </cell>
          <cell r="L185">
            <v>182</v>
          </cell>
          <cell r="N185" t="str">
            <v>16-18х1,0</v>
          </cell>
        </row>
        <row r="186">
          <cell r="C186" t="str">
            <v>К270 В4-III 10 сп</v>
          </cell>
          <cell r="D186" t="str">
            <v>1,16х730</v>
          </cell>
          <cell r="G186" t="str">
            <v>В-ПН-НО-
ГОСТ 19904-94,
 ГОСТ 16523-89</v>
          </cell>
          <cell r="H186">
            <v>180</v>
          </cell>
          <cell r="I186">
            <v>5937</v>
          </cell>
          <cell r="J186">
            <v>1.05</v>
          </cell>
          <cell r="L186">
            <v>182</v>
          </cell>
          <cell r="N186" t="str">
            <v>16-57х1,2</v>
          </cell>
        </row>
        <row r="187">
          <cell r="C187" t="str">
            <v>К270 В4-III 10 сп</v>
          </cell>
          <cell r="D187" t="str">
            <v>1,45х1255</v>
          </cell>
          <cell r="G187" t="str">
            <v>В-ПН-НО-
ГОСТ 19904-94,
 ГОСТ 16523-89</v>
          </cell>
          <cell r="H187">
            <v>360</v>
          </cell>
          <cell r="I187">
            <v>5937</v>
          </cell>
          <cell r="J187">
            <v>1.05</v>
          </cell>
          <cell r="L187">
            <v>182</v>
          </cell>
          <cell r="N187" t="str">
            <v>10-67х1,5</v>
          </cell>
        </row>
        <row r="188">
          <cell r="C188" t="str">
            <v>К270 В4-III 10 сп</v>
          </cell>
          <cell r="D188" t="str">
            <v>1,45х1225</v>
          </cell>
          <cell r="G188" t="str">
            <v>В-ПН-НО-
ГОСТ 19904-94,
 ГОСТ 16523-89</v>
          </cell>
          <cell r="H188">
            <v>480</v>
          </cell>
          <cell r="I188">
            <v>5937</v>
          </cell>
          <cell r="J188">
            <v>1.05</v>
          </cell>
          <cell r="L188">
            <v>182</v>
          </cell>
          <cell r="N188" t="str">
            <v>10-76х1,5</v>
          </cell>
        </row>
        <row r="189">
          <cell r="C189" t="str">
            <v>К270 В4-III 10 сп</v>
          </cell>
          <cell r="D189" t="str">
            <v>1,45х650</v>
          </cell>
          <cell r="G189" t="str">
            <v>В-ПН-НО-
ГОСТ 19904-94,
 ГОСТ 16523-89</v>
          </cell>
          <cell r="H189">
            <v>300</v>
          </cell>
          <cell r="I189">
            <v>5937</v>
          </cell>
          <cell r="J189">
            <v>1.05</v>
          </cell>
          <cell r="L189">
            <v>182</v>
          </cell>
          <cell r="N189" t="str">
            <v>10-76х1,5</v>
          </cell>
        </row>
        <row r="190">
          <cell r="C190" t="str">
            <v>К270 В4-III 10 сп</v>
          </cell>
          <cell r="D190" t="str">
            <v>1,95х1200</v>
          </cell>
          <cell r="G190" t="str">
            <v>В-ПН-НО-
ГОСТ 19904-94,
 ГОСТ 16523-89</v>
          </cell>
          <cell r="H190">
            <v>300</v>
          </cell>
          <cell r="I190">
            <v>5738</v>
          </cell>
          <cell r="J190">
            <v>1.05</v>
          </cell>
          <cell r="L190">
            <v>182</v>
          </cell>
          <cell r="N190" t="str">
            <v>18-76х2,0</v>
          </cell>
        </row>
        <row r="191">
          <cell r="C191" t="str">
            <v>К270 В4-III 10 сп</v>
          </cell>
          <cell r="D191" t="str">
            <v>1,95х1215</v>
          </cell>
          <cell r="G191" t="str">
            <v>В-ПН-НО-
ГОСТ 19904-94,
 ГОСТ 16523-89</v>
          </cell>
          <cell r="H191">
            <v>120</v>
          </cell>
          <cell r="I191">
            <v>5738</v>
          </cell>
          <cell r="J191">
            <v>1.05</v>
          </cell>
          <cell r="L191">
            <v>182</v>
          </cell>
          <cell r="N191" t="str">
            <v>18-76х2,0</v>
          </cell>
        </row>
        <row r="192">
          <cell r="C192" t="str">
            <v>К270 В4-III 10 сп</v>
          </cell>
          <cell r="D192" t="str">
            <v>1,95х650</v>
          </cell>
          <cell r="G192" t="str">
            <v>В-ПН-НО-
ГОСТ 19904-94,
 ГОСТ 16523-89</v>
          </cell>
          <cell r="H192">
            <v>180</v>
          </cell>
          <cell r="I192">
            <v>5738</v>
          </cell>
          <cell r="J192">
            <v>1.05</v>
          </cell>
          <cell r="L192">
            <v>182</v>
          </cell>
          <cell r="N192" t="str">
            <v>18-76х2,0</v>
          </cell>
        </row>
        <row r="193">
          <cell r="C193" t="str">
            <v>К270 В4-III 10 сп</v>
          </cell>
          <cell r="D193" t="str">
            <v>2,5х1265</v>
          </cell>
          <cell r="G193" t="str">
            <v>В-ПН-НО-
ГОСТ 19904-94,
 ГОСТ 16523-89</v>
          </cell>
          <cell r="H193">
            <v>360</v>
          </cell>
          <cell r="I193">
            <v>5738</v>
          </cell>
          <cell r="J193">
            <v>1.05</v>
          </cell>
          <cell r="L193">
            <v>182</v>
          </cell>
          <cell r="N193" t="str">
            <v>28;51х2,5</v>
          </cell>
        </row>
        <row r="194">
          <cell r="C194" t="str">
            <v>К270 В4-III 08 кп</v>
          </cell>
          <cell r="D194" t="str">
            <v>1,5х1200</v>
          </cell>
          <cell r="G194" t="str">
            <v>В-ПН-НО-ГОСТ 
19904-94, 
ГОСТ 16523-89</v>
          </cell>
          <cell r="H194">
            <v>180</v>
          </cell>
          <cell r="I194">
            <v>5937</v>
          </cell>
          <cell r="J194">
            <v>1.05</v>
          </cell>
          <cell r="L194">
            <v>182</v>
          </cell>
          <cell r="N194" t="str">
            <v>30-76х1,5</v>
          </cell>
        </row>
        <row r="195">
          <cell r="C195" t="str">
            <v>К270 В4-III 08 кп</v>
          </cell>
          <cell r="D195" t="str">
            <v>1,5х1225</v>
          </cell>
          <cell r="G195" t="str">
            <v>В-ПН-НО-ГОСТ 
19904-94, 
ГОСТ 16523-89</v>
          </cell>
          <cell r="H195">
            <v>540</v>
          </cell>
          <cell r="I195">
            <v>5937</v>
          </cell>
          <cell r="J195">
            <v>1.05</v>
          </cell>
          <cell r="L195">
            <v>182</v>
          </cell>
          <cell r="N195" t="str">
            <v>30-76х1,5</v>
          </cell>
        </row>
        <row r="196">
          <cell r="C196" t="str">
            <v>К270 В4-III 08 кп</v>
          </cell>
          <cell r="D196" t="str">
            <v>2,0х1210</v>
          </cell>
          <cell r="G196" t="str">
            <v>В-ПН-НО-ГОСТ 
19904-94, 
ГОСТ 16523-89</v>
          </cell>
          <cell r="H196">
            <v>120</v>
          </cell>
          <cell r="I196">
            <v>5738</v>
          </cell>
          <cell r="J196">
            <v>1.05</v>
          </cell>
          <cell r="L196">
            <v>182</v>
          </cell>
          <cell r="N196" t="str">
            <v>30-76х2,0</v>
          </cell>
        </row>
        <row r="197">
          <cell r="C197" t="str">
            <v>В4-IV 08Ю ВГ</v>
          </cell>
          <cell r="D197" t="str">
            <v>1,0х660</v>
          </cell>
          <cell r="G197" t="str">
            <v>В-ПН-НО-
ГОСТ 19904-94, 
ГОСТ 9045-93</v>
          </cell>
          <cell r="H197">
            <v>120</v>
          </cell>
          <cell r="I197">
            <v>5975</v>
          </cell>
          <cell r="J197">
            <v>1.05</v>
          </cell>
          <cell r="L197">
            <v>182</v>
          </cell>
          <cell r="N197" t="str">
            <v>16-30х1,0</v>
          </cell>
        </row>
        <row r="198">
          <cell r="C198" t="str">
            <v>К270 В4-IV 3 сп/пс</v>
          </cell>
          <cell r="D198" t="str">
            <v>2,85х1030</v>
          </cell>
          <cell r="G198" t="str">
            <v>В-ПН-НО-ГОСТ 19903-74, 
ГОСТ 16523-89</v>
          </cell>
          <cell r="H198">
            <v>240</v>
          </cell>
          <cell r="I198">
            <v>4650</v>
          </cell>
          <cell r="J198">
            <v>1.0854516129032259</v>
          </cell>
          <cell r="L198">
            <v>182</v>
          </cell>
          <cell r="N198" t="str">
            <v>ду15-20</v>
          </cell>
        </row>
        <row r="199">
          <cell r="C199" t="str">
            <v>К270 В4-IV 3 сп/пс</v>
          </cell>
          <cell r="D199" t="str">
            <v>2,85х1130</v>
          </cell>
          <cell r="G199" t="str">
            <v>В-ПН-НО-ГОСТ 19903-74, 
ГОСТ 16523-89</v>
          </cell>
          <cell r="H199">
            <v>780</v>
          </cell>
          <cell r="I199">
            <v>4650</v>
          </cell>
          <cell r="J199">
            <v>1.0854516129032259</v>
          </cell>
          <cell r="L199">
            <v>182</v>
          </cell>
          <cell r="N199" t="str">
            <v>ду15-20</v>
          </cell>
        </row>
        <row r="200">
          <cell r="C200" t="str">
            <v>К270 В4-IV 3 сп/пс</v>
          </cell>
          <cell r="D200" t="str">
            <v>2,85х1200</v>
          </cell>
          <cell r="G200" t="str">
            <v>В-ПН-НО-ГОСТ 19903-74, 
ГОСТ 16523-89</v>
          </cell>
          <cell r="H200">
            <v>720</v>
          </cell>
          <cell r="I200">
            <v>4650</v>
          </cell>
          <cell r="J200">
            <v>1.0854516129032259</v>
          </cell>
          <cell r="L200">
            <v>182</v>
          </cell>
          <cell r="N200" t="str">
            <v>ду15-20</v>
          </cell>
        </row>
        <row r="201">
          <cell r="C201" t="str">
            <v>К270 В4-IV 3 сп/пс</v>
          </cell>
          <cell r="D201" t="str">
            <v>3,3х1025</v>
          </cell>
          <cell r="G201" t="str">
            <v>В-ПН-НО-ГОСТ 19903-74, 
ГОСТ 16523-89</v>
          </cell>
          <cell r="H201">
            <v>240</v>
          </cell>
          <cell r="I201">
            <v>4650</v>
          </cell>
          <cell r="J201">
            <v>1.0854516129032259</v>
          </cell>
          <cell r="L201">
            <v>182</v>
          </cell>
          <cell r="N201" t="str">
            <v>ду25-80</v>
          </cell>
        </row>
        <row r="202">
          <cell r="C202" t="str">
            <v>К270 В4-IV 3 сп/пс</v>
          </cell>
          <cell r="D202" t="str">
            <v>3,3х1120</v>
          </cell>
          <cell r="G202" t="str">
            <v>В-ПН-НО-ГОСТ 19903-74, 
ГОСТ 16523-89</v>
          </cell>
          <cell r="H202">
            <v>300</v>
          </cell>
          <cell r="I202">
            <v>4650</v>
          </cell>
          <cell r="J202">
            <v>1.0854516129032259</v>
          </cell>
          <cell r="L202">
            <v>182</v>
          </cell>
          <cell r="N202" t="str">
            <v>57-108х3,5</v>
          </cell>
        </row>
        <row r="203">
          <cell r="C203" t="str">
            <v>К270 В4-IV 3 сп/пс</v>
          </cell>
          <cell r="D203" t="str">
            <v>3,3х1185</v>
          </cell>
          <cell r="G203" t="str">
            <v>В-ПН-НО-ГОСТ 19903-74, 
ГОСТ 16523-89</v>
          </cell>
          <cell r="H203">
            <v>240</v>
          </cell>
          <cell r="I203">
            <v>4650</v>
          </cell>
          <cell r="J203">
            <v>1.0854516129032259</v>
          </cell>
          <cell r="L203">
            <v>182</v>
          </cell>
          <cell r="N203" t="str">
            <v>57-108х3,5</v>
          </cell>
        </row>
        <row r="204">
          <cell r="C204" t="str">
            <v>К270 В4-IV 10 сп</v>
          </cell>
          <cell r="D204" t="str">
            <v>3,75х1025</v>
          </cell>
          <cell r="G204" t="str">
            <v>В-ПН-НО-ГОСТ 19903-74, 
ГОСТ 16523-89</v>
          </cell>
          <cell r="H204">
            <v>172</v>
          </cell>
          <cell r="I204">
            <v>4650</v>
          </cell>
          <cell r="J204">
            <v>1.143258064516129</v>
          </cell>
          <cell r="L204">
            <v>182</v>
          </cell>
          <cell r="N204" t="str">
            <v>57-108х4,0</v>
          </cell>
        </row>
        <row r="205">
          <cell r="C205" t="str">
            <v>К270 В4-IV 10 сп</v>
          </cell>
          <cell r="D205" t="str">
            <v>3,75х1120</v>
          </cell>
          <cell r="G205" t="str">
            <v>В-ПН-НО-ГОСТ 19903-74, 
ГОСТ 16523-89</v>
          </cell>
          <cell r="H205">
            <v>240</v>
          </cell>
          <cell r="I205">
            <v>4650</v>
          </cell>
          <cell r="J205">
            <v>1.143258064516129</v>
          </cell>
          <cell r="L205">
            <v>182</v>
          </cell>
          <cell r="N205" t="str">
            <v>57-108х4,0</v>
          </cell>
        </row>
        <row r="206">
          <cell r="C206" t="str">
            <v>К270 В4-IV 10 сп</v>
          </cell>
          <cell r="D206" t="str">
            <v>3,75х1185</v>
          </cell>
          <cell r="G206" t="str">
            <v>В-ПН-НО-ГОСТ 19903-74, 
ГОСТ 16523-89</v>
          </cell>
          <cell r="H206">
            <v>180</v>
          </cell>
          <cell r="I206">
            <v>4650</v>
          </cell>
          <cell r="J206">
            <v>1.143258064516129</v>
          </cell>
          <cell r="L206">
            <v>182</v>
          </cell>
          <cell r="N206" t="str">
            <v>57-108х3,5</v>
          </cell>
        </row>
        <row r="207">
          <cell r="C207" t="str">
            <v>К270 В4-IV 10 сп</v>
          </cell>
          <cell r="D207" t="str">
            <v>3,3х1025</v>
          </cell>
          <cell r="G207" t="str">
            <v>В-ПН-НО-ГОСТ 19903-74, 
ГОСТ 16523-89</v>
          </cell>
          <cell r="H207">
            <v>466</v>
          </cell>
          <cell r="I207">
            <v>4650</v>
          </cell>
          <cell r="J207">
            <v>1.143258064516129</v>
          </cell>
          <cell r="L207">
            <v>182</v>
          </cell>
          <cell r="N207" t="str">
            <v>ду25-80</v>
          </cell>
        </row>
        <row r="208">
          <cell r="C208" t="str">
            <v>К270 В4-IV 10 сп</v>
          </cell>
          <cell r="D208" t="str">
            <v>3,3х1185</v>
          </cell>
          <cell r="G208" t="str">
            <v>В-ПН-НО-ГОСТ 19903-74, 
ГОСТ 16523-89</v>
          </cell>
          <cell r="H208">
            <v>230</v>
          </cell>
          <cell r="I208">
            <v>4650</v>
          </cell>
          <cell r="J208">
            <v>1.143258064516129</v>
          </cell>
          <cell r="L208">
            <v>182</v>
          </cell>
          <cell r="N208" t="str">
            <v>57-108х3,5</v>
          </cell>
        </row>
        <row r="209">
          <cell r="C209" t="str">
            <v>К270 В4-IV 10 сп</v>
          </cell>
          <cell r="D209" t="str">
            <v>3,3х1120</v>
          </cell>
          <cell r="G209" t="str">
            <v>В-ПН-НО-ГОСТ 19903-74, 
ГОСТ 16523-89</v>
          </cell>
          <cell r="H209">
            <v>230</v>
          </cell>
          <cell r="I209">
            <v>4650</v>
          </cell>
          <cell r="J209">
            <v>1.143258064516129</v>
          </cell>
          <cell r="L209">
            <v>182</v>
          </cell>
          <cell r="N209" t="str">
            <v>57-108х3,5</v>
          </cell>
        </row>
        <row r="210">
          <cell r="C210" t="str">
            <v>К270 В4-IV 10 сп</v>
          </cell>
          <cell r="D210" t="str">
            <v>2,85х1030</v>
          </cell>
          <cell r="G210" t="str">
            <v>В-ПН-НО-ГОСТ 19903-74, 
ГОСТ 16523-89</v>
          </cell>
          <cell r="H210">
            <v>240</v>
          </cell>
          <cell r="I210">
            <v>4650</v>
          </cell>
          <cell r="J210">
            <v>1.143258064516129</v>
          </cell>
          <cell r="L210">
            <v>182</v>
          </cell>
          <cell r="N210" t="str">
            <v>ду15-20</v>
          </cell>
        </row>
        <row r="211">
          <cell r="C211" t="str">
            <v>К270 В4-IV 10 сп</v>
          </cell>
          <cell r="D211" t="str">
            <v>2,85х1130</v>
          </cell>
          <cell r="G211" t="str">
            <v>В-ПН-НО-ГОСТ 19903-74, 
ГОСТ 16523-89</v>
          </cell>
          <cell r="H211">
            <v>120</v>
          </cell>
          <cell r="I211">
            <v>4650</v>
          </cell>
          <cell r="J211">
            <v>1.143258064516129</v>
          </cell>
          <cell r="L211">
            <v>182</v>
          </cell>
          <cell r="N211" t="str">
            <v>ду15-20</v>
          </cell>
        </row>
        <row r="212">
          <cell r="C212" t="str">
            <v>К270 В4-IV 10 сп</v>
          </cell>
          <cell r="D212" t="str">
            <v>2,85х1200</v>
          </cell>
          <cell r="G212" t="str">
            <v>В-ПН-НО-ГОСТ 19903-74, 
ГОСТ 16523-89</v>
          </cell>
          <cell r="H212">
            <v>120</v>
          </cell>
          <cell r="I212">
            <v>4650</v>
          </cell>
          <cell r="J212">
            <v>1.143258064516129</v>
          </cell>
          <cell r="L212">
            <v>182</v>
          </cell>
          <cell r="N212" t="str">
            <v>ду15-20</v>
          </cell>
        </row>
        <row r="213">
          <cell r="C213" t="str">
            <v>ст. 3сп</v>
          </cell>
          <cell r="D213" t="str">
            <v>4,7х1380</v>
          </cell>
          <cell r="G213" t="str">
            <v>ТУ 14-1-3579-83 (необрезной)</v>
          </cell>
          <cell r="H213">
            <v>600</v>
          </cell>
          <cell r="I213">
            <v>4650</v>
          </cell>
          <cell r="J213">
            <v>1.0725806451612903</v>
          </cell>
          <cell r="L213">
            <v>182</v>
          </cell>
          <cell r="N213" t="str">
            <v>219х5</v>
          </cell>
        </row>
        <row r="214">
          <cell r="C214" t="str">
            <v>ст. 3сп</v>
          </cell>
          <cell r="D214" t="str">
            <v>4,7х1490</v>
          </cell>
          <cell r="G214" t="str">
            <v>ТУ 14-1-3579-83 (необрезной)</v>
          </cell>
          <cell r="H214">
            <v>600</v>
          </cell>
          <cell r="I214">
            <v>4650</v>
          </cell>
          <cell r="J214">
            <v>1.0725806451612903</v>
          </cell>
          <cell r="L214">
            <v>182</v>
          </cell>
          <cell r="N214" t="str">
            <v>159х5</v>
          </cell>
        </row>
        <row r="215">
          <cell r="C215" t="str">
            <v>ст. 3сп</v>
          </cell>
          <cell r="D215" t="str">
            <v>5,7х1375</v>
          </cell>
          <cell r="G215" t="str">
            <v>ТУ 14-1-3579-83 (необрезной)</v>
          </cell>
          <cell r="H215">
            <v>300</v>
          </cell>
          <cell r="I215">
            <v>4650</v>
          </cell>
          <cell r="J215">
            <v>1.0725806451612903</v>
          </cell>
          <cell r="L215">
            <v>182</v>
          </cell>
          <cell r="N215" t="str">
            <v>219х6</v>
          </cell>
        </row>
        <row r="216">
          <cell r="C216" t="str">
            <v>ст.20</v>
          </cell>
          <cell r="D216" t="str">
            <v>4,25х1385</v>
          </cell>
          <cell r="G216" t="str">
            <v>ТУ 14-1-3579-83 (необрезной)</v>
          </cell>
          <cell r="H216">
            <v>300</v>
          </cell>
          <cell r="I216">
            <v>4650</v>
          </cell>
          <cell r="J216">
            <v>1.1369354838709675</v>
          </cell>
          <cell r="L216">
            <v>182</v>
          </cell>
          <cell r="N216" t="str">
            <v>219х4,5</v>
          </cell>
        </row>
        <row r="217">
          <cell r="C217" t="str">
            <v>ст.10</v>
          </cell>
          <cell r="D217" t="str">
            <v>4,25х1420</v>
          </cell>
          <cell r="G217" t="str">
            <v>ТУ 14-1-3579-83 (необрезной)</v>
          </cell>
          <cell r="H217">
            <v>2398</v>
          </cell>
          <cell r="I217">
            <v>4650</v>
          </cell>
          <cell r="J217">
            <v>1.1369354838709675</v>
          </cell>
          <cell r="L217">
            <v>182</v>
          </cell>
          <cell r="N217" t="str">
            <v>114х4,5</v>
          </cell>
        </row>
        <row r="218">
          <cell r="C218" t="str">
            <v>ст.10</v>
          </cell>
          <cell r="D218" t="str">
            <v>4,25х1505</v>
          </cell>
          <cell r="G218" t="str">
            <v>ТУ 14-1-3579-83 (необрезной)</v>
          </cell>
          <cell r="H218">
            <v>600</v>
          </cell>
          <cell r="I218">
            <v>4650</v>
          </cell>
          <cell r="J218">
            <v>1.1369354838709675</v>
          </cell>
          <cell r="L218">
            <v>182</v>
          </cell>
          <cell r="N218" t="str">
            <v>159х4,5</v>
          </cell>
        </row>
        <row r="219">
          <cell r="C219" t="str">
            <v>ст.20</v>
          </cell>
          <cell r="D219" t="str">
            <v>4,25х1505</v>
          </cell>
          <cell r="G219" t="str">
            <v>ТУ 14-1-3579-83 (необрезной)</v>
          </cell>
          <cell r="H219">
            <v>600</v>
          </cell>
          <cell r="I219">
            <v>4650</v>
          </cell>
          <cell r="J219">
            <v>1.1369354838709675</v>
          </cell>
          <cell r="L219">
            <v>182</v>
          </cell>
          <cell r="N219" t="str">
            <v>159х4,5</v>
          </cell>
        </row>
        <row r="220">
          <cell r="C220" t="str">
            <v>ст.10</v>
          </cell>
          <cell r="D220" t="str">
            <v>4,7х1420</v>
          </cell>
          <cell r="G220" t="str">
            <v>ТУ 14-1-3579-83 (необрезной)</v>
          </cell>
          <cell r="H220">
            <v>120</v>
          </cell>
          <cell r="I220">
            <v>4650</v>
          </cell>
          <cell r="J220">
            <v>1.1369354838709675</v>
          </cell>
          <cell r="L220">
            <v>182</v>
          </cell>
          <cell r="N220" t="str">
            <v>114х5</v>
          </cell>
        </row>
        <row r="221">
          <cell r="C221" t="str">
            <v>ст.10</v>
          </cell>
          <cell r="D221" t="str">
            <v>4,7х1490</v>
          </cell>
          <cell r="G221" t="str">
            <v>ТУ 14-1-3579-83 (необрезной)</v>
          </cell>
          <cell r="H221">
            <v>1830</v>
          </cell>
          <cell r="I221">
            <v>4650</v>
          </cell>
          <cell r="J221">
            <v>1.1369354838709675</v>
          </cell>
          <cell r="L221">
            <v>182</v>
          </cell>
          <cell r="N221" t="str">
            <v>159х5</v>
          </cell>
        </row>
        <row r="222">
          <cell r="C222" t="str">
            <v>ст.20</v>
          </cell>
          <cell r="D222" t="str">
            <v>4,7х1490</v>
          </cell>
          <cell r="G222" t="str">
            <v>ТУ 14-1-3579-83 (необрезной)</v>
          </cell>
          <cell r="H222">
            <v>600</v>
          </cell>
          <cell r="I222">
            <v>4650</v>
          </cell>
          <cell r="J222">
            <v>1.1369354838709675</v>
          </cell>
          <cell r="L222">
            <v>182</v>
          </cell>
          <cell r="N222" t="str">
            <v>159х5</v>
          </cell>
        </row>
        <row r="223">
          <cell r="C223" t="str">
            <v>ст.10</v>
          </cell>
          <cell r="D223" t="str">
            <v>5,7х1375</v>
          </cell>
          <cell r="G223" t="str">
            <v>ТУ 14-1-3579-83 (необрезной)</v>
          </cell>
          <cell r="H223">
            <v>1500</v>
          </cell>
          <cell r="I223">
            <v>4650</v>
          </cell>
          <cell r="J223">
            <v>1.1240645161290321</v>
          </cell>
          <cell r="L223">
            <v>182</v>
          </cell>
          <cell r="N223" t="str">
            <v>219х6</v>
          </cell>
        </row>
        <row r="224">
          <cell r="C224" t="str">
            <v>ст.20</v>
          </cell>
          <cell r="D224" t="str">
            <v>5,7х1375</v>
          </cell>
          <cell r="G224" t="str">
            <v>ТУ 14-1-3579-83 (необрезной)</v>
          </cell>
          <cell r="H224">
            <v>1200</v>
          </cell>
          <cell r="I224">
            <v>4650</v>
          </cell>
          <cell r="J224">
            <v>1.1240645161290321</v>
          </cell>
          <cell r="L224">
            <v>182</v>
          </cell>
          <cell r="N224" t="str">
            <v>219х6</v>
          </cell>
        </row>
        <row r="225">
          <cell r="C225" t="str">
            <v>ст.10</v>
          </cell>
          <cell r="D225" t="str">
            <v>5,7х1485</v>
          </cell>
          <cell r="G225" t="str">
            <v>ТУ 14-1-3579-83 (необрезной)</v>
          </cell>
          <cell r="H225">
            <v>300</v>
          </cell>
          <cell r="I225">
            <v>4650</v>
          </cell>
          <cell r="J225">
            <v>1.1240645161290321</v>
          </cell>
          <cell r="L225">
            <v>182</v>
          </cell>
          <cell r="N225" t="str">
            <v>159х6</v>
          </cell>
        </row>
        <row r="226">
          <cell r="C226" t="str">
            <v>ст.10</v>
          </cell>
          <cell r="D226" t="str">
            <v>6,7х1370</v>
          </cell>
          <cell r="G226" t="str">
            <v>ТУ 14-1-3579-83 (необрезной)</v>
          </cell>
          <cell r="H226">
            <v>300</v>
          </cell>
          <cell r="I226">
            <v>4650</v>
          </cell>
          <cell r="J226">
            <v>1.1240645161290321</v>
          </cell>
          <cell r="L226">
            <v>182</v>
          </cell>
          <cell r="N226" t="str">
            <v>219х7</v>
          </cell>
        </row>
        <row r="227">
          <cell r="C227" t="str">
            <v>ст.20</v>
          </cell>
          <cell r="D227" t="str">
            <v>6,7х1370</v>
          </cell>
          <cell r="G227" t="str">
            <v>ТУ 14-1-3579-83 (необрезной)</v>
          </cell>
          <cell r="H227">
            <v>300</v>
          </cell>
          <cell r="I227">
            <v>4650</v>
          </cell>
          <cell r="J227">
            <v>1.1240645161290321</v>
          </cell>
          <cell r="L227">
            <v>182</v>
          </cell>
          <cell r="N227" t="str">
            <v>219х7</v>
          </cell>
        </row>
        <row r="228">
          <cell r="C228" t="str">
            <v>ст.10</v>
          </cell>
          <cell r="D228" t="str">
            <v>6,7х1485</v>
          </cell>
          <cell r="G228" t="str">
            <v>ТУ 14-1-3579-83 (необрезной)</v>
          </cell>
          <cell r="H228">
            <v>300</v>
          </cell>
          <cell r="I228">
            <v>4650</v>
          </cell>
          <cell r="J228">
            <v>1.1240645161290321</v>
          </cell>
          <cell r="L228">
            <v>182</v>
          </cell>
          <cell r="N228" t="str">
            <v>159х7</v>
          </cell>
        </row>
        <row r="229">
          <cell r="C229" t="str">
            <v>ст.20</v>
          </cell>
          <cell r="D229" t="str">
            <v>6,7х1485</v>
          </cell>
          <cell r="G229" t="str">
            <v>ТУ 14-1-3579-83 (необрезной)</v>
          </cell>
          <cell r="H229">
            <v>300</v>
          </cell>
          <cell r="I229">
            <v>4650</v>
          </cell>
          <cell r="J229">
            <v>1.1240645161290321</v>
          </cell>
          <cell r="L229">
            <v>182</v>
          </cell>
          <cell r="N229" t="str">
            <v>159х7</v>
          </cell>
        </row>
        <row r="230">
          <cell r="C230" t="str">
            <v>ст. 3сп</v>
          </cell>
          <cell r="D230" t="str">
            <v>4,25х1505</v>
          </cell>
          <cell r="G230" t="str">
            <v>ТУ 14-1-3579-83 (необрезной)</v>
          </cell>
          <cell r="H230">
            <v>300</v>
          </cell>
          <cell r="I230">
            <v>4650</v>
          </cell>
          <cell r="J230">
            <v>1.0725806451612903</v>
          </cell>
          <cell r="L230">
            <v>182</v>
          </cell>
          <cell r="N230" t="str">
            <v>159х4,5</v>
          </cell>
        </row>
        <row r="232">
          <cell r="C232" t="str">
            <v>17Г1С-У</v>
          </cell>
          <cell r="D232" t="str">
            <v>15х1660</v>
          </cell>
          <cell r="G232" t="str">
            <v>14-1-5407-2000</v>
          </cell>
          <cell r="H232">
            <v>558</v>
          </cell>
          <cell r="I232">
            <v>5650</v>
          </cell>
          <cell r="L232">
            <v>425</v>
          </cell>
          <cell r="N232" t="str">
            <v>1220х15</v>
          </cell>
        </row>
        <row r="233">
          <cell r="C233" t="str">
            <v>17Г1СА-У</v>
          </cell>
          <cell r="D233" t="str">
            <v>9Х1250</v>
          </cell>
          <cell r="G233" t="str">
            <v>14-1-5407-2000</v>
          </cell>
          <cell r="H233">
            <v>323</v>
          </cell>
          <cell r="I233">
            <v>5650</v>
          </cell>
          <cell r="L233">
            <v>425</v>
          </cell>
          <cell r="N233" t="str">
            <v>720х9</v>
          </cell>
        </row>
        <row r="234">
          <cell r="C234" t="str">
            <v>17Г1С-У</v>
          </cell>
          <cell r="D234" t="str">
            <v>12Х1660</v>
          </cell>
          <cell r="G234" t="str">
            <v>14-1-5407-2000</v>
          </cell>
          <cell r="H234">
            <v>7245</v>
          </cell>
          <cell r="I234">
            <v>5650</v>
          </cell>
          <cell r="L234">
            <v>425</v>
          </cell>
          <cell r="N234" t="str">
            <v>1220х12</v>
          </cell>
        </row>
        <row r="235">
          <cell r="C235">
            <v>20</v>
          </cell>
          <cell r="D235" t="str">
            <v>8Х1050</v>
          </cell>
          <cell r="G235" t="str">
            <v>14-1-2471-78</v>
          </cell>
          <cell r="H235">
            <v>1300</v>
          </cell>
          <cell r="I235">
            <v>5300</v>
          </cell>
          <cell r="L235">
            <v>425</v>
          </cell>
          <cell r="N235" t="str">
            <v>530х8</v>
          </cell>
        </row>
        <row r="236">
          <cell r="C236" t="str">
            <v>06ГФБАА</v>
          </cell>
          <cell r="D236" t="str">
            <v>9Х1250</v>
          </cell>
          <cell r="G236" t="str">
            <v>14-101-458-2001</v>
          </cell>
          <cell r="H236">
            <v>978</v>
          </cell>
          <cell r="I236">
            <v>8770</v>
          </cell>
          <cell r="L236">
            <v>425</v>
          </cell>
          <cell r="N236" t="str">
            <v>720х9</v>
          </cell>
        </row>
        <row r="237">
          <cell r="C237" t="str">
            <v>17Г1СА</v>
          </cell>
          <cell r="D237" t="str">
            <v>12Х1050</v>
          </cell>
          <cell r="G237" t="str">
            <v>14-1-5407-2000</v>
          </cell>
          <cell r="H237">
            <v>124</v>
          </cell>
          <cell r="I237">
            <v>5650</v>
          </cell>
          <cell r="L237">
            <v>425</v>
          </cell>
          <cell r="N237" t="str">
            <v>530Х12</v>
          </cell>
        </row>
        <row r="238">
          <cell r="C238" t="str">
            <v>10Г2ФБ</v>
          </cell>
          <cell r="D238" t="str">
            <v>14х1660</v>
          </cell>
          <cell r="G238" t="str">
            <v>14-1-5407-2000</v>
          </cell>
          <cell r="H238">
            <v>1230</v>
          </cell>
          <cell r="I238">
            <v>6300</v>
          </cell>
          <cell r="L238">
            <v>425</v>
          </cell>
          <cell r="N238" t="str">
            <v>1020х14</v>
          </cell>
        </row>
        <row r="239">
          <cell r="C239" t="str">
            <v>17Г1СА-У</v>
          </cell>
          <cell r="D239" t="str">
            <v>14,3х1660</v>
          </cell>
          <cell r="G239" t="str">
            <v>14-1-5407-2000</v>
          </cell>
          <cell r="H239">
            <v>1500</v>
          </cell>
          <cell r="I239">
            <v>5650</v>
          </cell>
          <cell r="L239">
            <v>425</v>
          </cell>
          <cell r="N239" t="str">
            <v>1220х14,3</v>
          </cell>
        </row>
        <row r="240">
          <cell r="C240" t="str">
            <v>17Г1С</v>
          </cell>
          <cell r="D240" t="str">
            <v>12х1250</v>
          </cell>
          <cell r="G240" t="str">
            <v>14-1-5407-2000</v>
          </cell>
          <cell r="H240">
            <v>434</v>
          </cell>
          <cell r="I240">
            <v>5650</v>
          </cell>
          <cell r="L240">
            <v>425</v>
          </cell>
          <cell r="N240" t="str">
            <v>720х12</v>
          </cell>
        </row>
        <row r="241">
          <cell r="C241" t="str">
            <v>17Г1С-У</v>
          </cell>
          <cell r="D241" t="str">
            <v>12Х1630</v>
          </cell>
          <cell r="G241" t="str">
            <v>14-1-5407-2000</v>
          </cell>
          <cell r="H241">
            <v>300</v>
          </cell>
          <cell r="I241">
            <v>5650</v>
          </cell>
          <cell r="L241">
            <v>425</v>
          </cell>
          <cell r="N241" t="str">
            <v>1220х12</v>
          </cell>
        </row>
        <row r="242">
          <cell r="C242" t="str">
            <v>ст.10</v>
          </cell>
          <cell r="D242" t="str">
            <v>4,25х1385</v>
          </cell>
          <cell r="G242" t="str">
            <v>ТУ 14-1-3579-83 (необрезной)</v>
          </cell>
          <cell r="H242">
            <v>300</v>
          </cell>
          <cell r="I242">
            <v>4650</v>
          </cell>
          <cell r="J242">
            <v>1.1369354838709675</v>
          </cell>
          <cell r="L242">
            <v>182</v>
          </cell>
          <cell r="N242" t="str">
            <v>219х4,5</v>
          </cell>
        </row>
        <row r="243">
          <cell r="C243" t="str">
            <v>ст.10</v>
          </cell>
          <cell r="D243" t="str">
            <v>4,7х1380</v>
          </cell>
          <cell r="G243" t="str">
            <v>ТУ 14-1-3579-83 (необрезной)</v>
          </cell>
          <cell r="H243">
            <v>300</v>
          </cell>
          <cell r="I243">
            <v>4650</v>
          </cell>
          <cell r="J243">
            <v>1.1369354838709675</v>
          </cell>
          <cell r="L243">
            <v>182</v>
          </cell>
          <cell r="N243" t="str">
            <v>129х5</v>
          </cell>
        </row>
        <row r="244">
          <cell r="C244" t="str">
            <v>ст.10</v>
          </cell>
          <cell r="D244" t="str">
            <v>7,6х670</v>
          </cell>
          <cell r="G244" t="str">
            <v>ТУ 14-1-3579-83 (обрезной)</v>
          </cell>
          <cell r="H244">
            <v>300</v>
          </cell>
          <cell r="I244">
            <v>4650</v>
          </cell>
          <cell r="J244">
            <v>1.1154838709677419</v>
          </cell>
          <cell r="L244">
            <v>182</v>
          </cell>
          <cell r="N244" t="str">
            <v>219х8</v>
          </cell>
        </row>
        <row r="245">
          <cell r="C245" t="str">
            <v>ст.20</v>
          </cell>
          <cell r="D245" t="str">
            <v>7,6х670</v>
          </cell>
          <cell r="G245" t="str">
            <v>ТУ 14-1-3579-83 (обрезной)</v>
          </cell>
          <cell r="H245">
            <v>600</v>
          </cell>
          <cell r="I245">
            <v>4650</v>
          </cell>
          <cell r="J245">
            <v>1.1154838709677419</v>
          </cell>
          <cell r="L245">
            <v>182</v>
          </cell>
          <cell r="N245" t="str">
            <v>219х8</v>
          </cell>
        </row>
        <row r="247">
          <cell r="C247" t="str">
            <v>НОЯБРЬ</v>
          </cell>
        </row>
        <row r="248">
          <cell r="C248" t="str">
            <v>К270 В4-III 10 сп</v>
          </cell>
          <cell r="D248" t="str">
            <v>0,97х660</v>
          </cell>
          <cell r="G248" t="str">
            <v>В-ПН-НО-
ГОСТ 19904-94,
 ГОСТ 16523-89</v>
          </cell>
          <cell r="H248">
            <v>120</v>
          </cell>
          <cell r="I248">
            <v>5937</v>
          </cell>
          <cell r="J248">
            <v>1.05</v>
          </cell>
          <cell r="L248">
            <v>182</v>
          </cell>
          <cell r="N248" t="str">
            <v>16-18х1,0</v>
          </cell>
        </row>
        <row r="249">
          <cell r="C249" t="str">
            <v>К270 В4-III 10 сп</v>
          </cell>
          <cell r="D249" t="str">
            <v>1,16х730</v>
          </cell>
          <cell r="G249" t="str">
            <v>В-ПН-НО-
ГОСТ 19904-94,
 ГОСТ 16523-89</v>
          </cell>
          <cell r="H249">
            <v>240</v>
          </cell>
          <cell r="I249">
            <v>5937</v>
          </cell>
          <cell r="J249">
            <v>1.05</v>
          </cell>
          <cell r="L249">
            <v>182</v>
          </cell>
          <cell r="N249" t="str">
            <v>16-57х1,2</v>
          </cell>
        </row>
        <row r="250">
          <cell r="C250" t="str">
            <v>К270 В4-III 10 сп</v>
          </cell>
          <cell r="D250" t="str">
            <v>1,45х1255</v>
          </cell>
          <cell r="G250" t="str">
            <v>В-ПН-НО-
ГОСТ 19904-94,
 ГОСТ 16523-89</v>
          </cell>
          <cell r="H250">
            <v>600</v>
          </cell>
          <cell r="I250">
            <v>5937</v>
          </cell>
          <cell r="J250">
            <v>1.05</v>
          </cell>
          <cell r="L250">
            <v>182</v>
          </cell>
          <cell r="N250" t="str">
            <v>10-67х1,5</v>
          </cell>
        </row>
        <row r="251">
          <cell r="C251" t="str">
            <v>К270 В4-III 10 сп</v>
          </cell>
          <cell r="D251" t="str">
            <v>1,45х1225</v>
          </cell>
          <cell r="G251" t="str">
            <v>В-ПН-НО-
ГОСТ 19904-94,
 ГОСТ 16523-89</v>
          </cell>
          <cell r="H251">
            <v>360</v>
          </cell>
          <cell r="I251">
            <v>5937</v>
          </cell>
          <cell r="J251">
            <v>1.05</v>
          </cell>
          <cell r="L251">
            <v>182</v>
          </cell>
          <cell r="N251" t="str">
            <v>10-76х1,5</v>
          </cell>
        </row>
        <row r="252">
          <cell r="C252" t="str">
            <v>К270 В4-III 10 сп</v>
          </cell>
          <cell r="D252" t="str">
            <v>1,45х650</v>
          </cell>
          <cell r="G252" t="str">
            <v>В-ПН-НО-
ГОСТ 19904-94,
 ГОСТ 16523-89</v>
          </cell>
          <cell r="H252">
            <v>360</v>
          </cell>
          <cell r="I252">
            <v>5937</v>
          </cell>
          <cell r="J252">
            <v>1.05</v>
          </cell>
          <cell r="L252">
            <v>182</v>
          </cell>
          <cell r="N252" t="str">
            <v>10-76х1,5</v>
          </cell>
        </row>
        <row r="253">
          <cell r="C253" t="str">
            <v>К270 В4-III 10 сп</v>
          </cell>
          <cell r="D253" t="str">
            <v>1,95х1200</v>
          </cell>
          <cell r="G253" t="str">
            <v>В-ПН-НО-
ГОСТ 19904-94,
 ГОСТ 16523-89</v>
          </cell>
          <cell r="H253">
            <v>360</v>
          </cell>
          <cell r="I253">
            <v>5738</v>
          </cell>
          <cell r="J253">
            <v>1.05</v>
          </cell>
          <cell r="L253">
            <v>182</v>
          </cell>
          <cell r="N253" t="str">
            <v>18-76х2,0</v>
          </cell>
        </row>
        <row r="254">
          <cell r="C254" t="str">
            <v>К270 В4-III 10 сп</v>
          </cell>
          <cell r="D254" t="str">
            <v>1,95х1215</v>
          </cell>
          <cell r="G254" t="str">
            <v>В-ПН-НО-
ГОСТ 19904-94,
 ГОСТ 16523-89</v>
          </cell>
          <cell r="H254">
            <v>120</v>
          </cell>
          <cell r="I254">
            <v>5738</v>
          </cell>
          <cell r="J254">
            <v>1.05</v>
          </cell>
          <cell r="L254">
            <v>182</v>
          </cell>
          <cell r="N254" t="str">
            <v>18-76х2,0</v>
          </cell>
        </row>
        <row r="255">
          <cell r="C255" t="str">
            <v>К270 В4-III 10 сп</v>
          </cell>
          <cell r="D255" t="str">
            <v>1,95х650</v>
          </cell>
          <cell r="G255" t="str">
            <v>В-ПН-НО-
ГОСТ 19904-94,
 ГОСТ 16523-89</v>
          </cell>
          <cell r="H255">
            <v>120</v>
          </cell>
          <cell r="I255">
            <v>5738</v>
          </cell>
          <cell r="J255">
            <v>1.05</v>
          </cell>
          <cell r="L255">
            <v>182</v>
          </cell>
          <cell r="N255" t="str">
            <v>18-76х2,0</v>
          </cell>
        </row>
        <row r="256">
          <cell r="C256" t="str">
            <v>К270 В4-III 10 сп</v>
          </cell>
          <cell r="D256" t="str">
            <v>2,5х1265</v>
          </cell>
          <cell r="G256" t="str">
            <v>В-ПН-НО-
ГОСТ 19904-94,
 ГОСТ 16523-89</v>
          </cell>
          <cell r="H256">
            <v>300</v>
          </cell>
          <cell r="I256">
            <v>5738</v>
          </cell>
          <cell r="J256">
            <v>1.05</v>
          </cell>
          <cell r="L256">
            <v>182</v>
          </cell>
          <cell r="N256" t="str">
            <v>28;51х2,5</v>
          </cell>
        </row>
        <row r="257">
          <cell r="C257" t="str">
            <v>К270 В4-III 08 кп</v>
          </cell>
          <cell r="D257" t="str">
            <v>1,5х1200</v>
          </cell>
          <cell r="G257" t="str">
            <v>В-ПН-НО-ГОСТ 
19904-94, 
ГОСТ 16523-89</v>
          </cell>
          <cell r="H257">
            <v>180</v>
          </cell>
          <cell r="I257">
            <v>5937</v>
          </cell>
          <cell r="J257">
            <v>1.05</v>
          </cell>
          <cell r="L257">
            <v>182</v>
          </cell>
          <cell r="N257" t="str">
            <v>30-76х1,5</v>
          </cell>
        </row>
        <row r="258">
          <cell r="C258" t="str">
            <v>К270 В4-III 08 кп</v>
          </cell>
          <cell r="D258" t="str">
            <v>1,5х1225</v>
          </cell>
          <cell r="G258" t="str">
            <v>В-ПН-НО-ГОСТ 
19904-94, 
ГОСТ 16523-89</v>
          </cell>
          <cell r="H258">
            <v>420</v>
          </cell>
          <cell r="I258">
            <v>5937</v>
          </cell>
          <cell r="J258">
            <v>1.05</v>
          </cell>
          <cell r="L258">
            <v>182</v>
          </cell>
          <cell r="N258" t="str">
            <v>30-76х1,5</v>
          </cell>
        </row>
        <row r="259">
          <cell r="C259" t="str">
            <v>К270 В4-III 08 кп</v>
          </cell>
          <cell r="D259" t="str">
            <v>2,0х1210</v>
          </cell>
          <cell r="G259" t="str">
            <v>В-ПН-НО-ГОСТ 
19904-94, 
ГОСТ 16523-89</v>
          </cell>
          <cell r="H259">
            <v>180</v>
          </cell>
          <cell r="I259">
            <v>5738</v>
          </cell>
          <cell r="J259">
            <v>1.05</v>
          </cell>
          <cell r="L259">
            <v>182</v>
          </cell>
          <cell r="N259" t="str">
            <v>30-76х2,0</v>
          </cell>
        </row>
        <row r="260">
          <cell r="C260" t="str">
            <v>К270 В4-IV 3 сп/пс</v>
          </cell>
          <cell r="D260" t="str">
            <v>2,85х1030</v>
          </cell>
          <cell r="G260" t="str">
            <v>В-ПН-НО-ГОСТ 19903-74, 
ГОСТ 16523-89</v>
          </cell>
          <cell r="H260">
            <v>600</v>
          </cell>
          <cell r="I260">
            <v>4650</v>
          </cell>
          <cell r="J260">
            <v>1.0854516129032259</v>
          </cell>
          <cell r="L260">
            <v>182</v>
          </cell>
          <cell r="N260" t="str">
            <v>ду15-20</v>
          </cell>
        </row>
        <row r="261">
          <cell r="C261" t="str">
            <v>К270 В4-IV 3 сп/пс</v>
          </cell>
          <cell r="D261" t="str">
            <v>2,85х1130</v>
          </cell>
          <cell r="G261" t="str">
            <v>В-ПН-НО-ГОСТ 19903-74, 
ГОСТ 16523-89</v>
          </cell>
          <cell r="H261">
            <v>180</v>
          </cell>
          <cell r="I261">
            <v>4650</v>
          </cell>
          <cell r="J261">
            <v>1.0854516129032259</v>
          </cell>
          <cell r="L261">
            <v>182</v>
          </cell>
          <cell r="N261" t="str">
            <v>ду15-20</v>
          </cell>
        </row>
        <row r="262">
          <cell r="C262" t="str">
            <v>К270 В4-IV 3 сп/пс</v>
          </cell>
          <cell r="D262" t="str">
            <v>2,85х1200</v>
          </cell>
          <cell r="G262" t="str">
            <v>В-ПН-НО-ГОСТ 19903-74, 
ГОСТ 16523-89</v>
          </cell>
          <cell r="H262">
            <v>600</v>
          </cell>
          <cell r="I262">
            <v>4650</v>
          </cell>
          <cell r="J262">
            <v>1.0854516129032259</v>
          </cell>
          <cell r="L262">
            <v>182</v>
          </cell>
          <cell r="N262" t="str">
            <v>ду15-20</v>
          </cell>
        </row>
        <row r="263">
          <cell r="C263" t="str">
            <v>К270 В4-IV 3 сп/пс</v>
          </cell>
          <cell r="D263" t="str">
            <v>3,3х1025</v>
          </cell>
          <cell r="G263" t="str">
            <v>В-ПН-НО-ГОСТ 19903-74, 
ГОСТ 16523-89</v>
          </cell>
          <cell r="H263">
            <v>300</v>
          </cell>
          <cell r="I263">
            <v>4650</v>
          </cell>
          <cell r="J263">
            <v>1.0854516129032259</v>
          </cell>
          <cell r="L263">
            <v>182</v>
          </cell>
          <cell r="N263" t="str">
            <v>ду25-80</v>
          </cell>
        </row>
        <row r="264">
          <cell r="C264" t="str">
            <v>К270 В4-IV 3 сп/пс</v>
          </cell>
          <cell r="D264" t="str">
            <v>3,3х1120</v>
          </cell>
          <cell r="G264" t="str">
            <v>В-ПН-НО-ГОСТ 19903-74, 
ГОСТ 16523-89</v>
          </cell>
          <cell r="H264">
            <v>300</v>
          </cell>
          <cell r="I264">
            <v>4650</v>
          </cell>
          <cell r="J264">
            <v>1.0854516129032259</v>
          </cell>
          <cell r="L264">
            <v>182</v>
          </cell>
          <cell r="N264" t="str">
            <v>57-108х3,5</v>
          </cell>
        </row>
        <row r="265">
          <cell r="C265" t="str">
            <v>К270 В4-IV 10 сп</v>
          </cell>
          <cell r="D265" t="str">
            <v>3,75х1025</v>
          </cell>
          <cell r="G265" t="str">
            <v>В-ПН-НО-ГОСТ 19903-74, 
ГОСТ 16523-89</v>
          </cell>
          <cell r="H265">
            <v>120</v>
          </cell>
          <cell r="I265">
            <v>4650</v>
          </cell>
          <cell r="J265">
            <v>1.143258064516129</v>
          </cell>
          <cell r="L265">
            <v>182</v>
          </cell>
          <cell r="N265" t="str">
            <v>57-108х4,0</v>
          </cell>
        </row>
        <row r="266">
          <cell r="C266" t="str">
            <v>К270 В4-IV 10 сп</v>
          </cell>
          <cell r="D266" t="str">
            <v>3,75х1120</v>
          </cell>
          <cell r="G266" t="str">
            <v>В-ПН-НО-ГОСТ 19903-74, 
ГОСТ 16523-89</v>
          </cell>
          <cell r="H266">
            <v>180</v>
          </cell>
          <cell r="I266">
            <v>4650</v>
          </cell>
          <cell r="J266">
            <v>1.143258064516129</v>
          </cell>
          <cell r="L266">
            <v>182</v>
          </cell>
          <cell r="N266" t="str">
            <v>57-108х4,0</v>
          </cell>
        </row>
        <row r="267">
          <cell r="C267" t="str">
            <v>К270 В4-IV 10 сп</v>
          </cell>
          <cell r="D267" t="str">
            <v>3,75х1185</v>
          </cell>
          <cell r="G267" t="str">
            <v>В-ПН-НО-ГОСТ 19903-74, 
ГОСТ 16523-89</v>
          </cell>
          <cell r="H267">
            <v>180</v>
          </cell>
          <cell r="I267">
            <v>4650</v>
          </cell>
          <cell r="J267">
            <v>1.143258064516129</v>
          </cell>
          <cell r="L267">
            <v>182</v>
          </cell>
          <cell r="N267" t="str">
            <v>57-108х3,5</v>
          </cell>
        </row>
        <row r="268">
          <cell r="C268" t="str">
            <v>К270 В4-IV 10 сп</v>
          </cell>
          <cell r="D268" t="str">
            <v>3,3х1025</v>
          </cell>
          <cell r="G268" t="str">
            <v>В-ПН-НО-ГОСТ 19903-74, 
ГОСТ 16523-89</v>
          </cell>
          <cell r="H268">
            <v>240</v>
          </cell>
          <cell r="I268">
            <v>4650</v>
          </cell>
          <cell r="J268">
            <v>1.143258064516129</v>
          </cell>
          <cell r="L268">
            <v>182</v>
          </cell>
          <cell r="N268" t="str">
            <v>ду25-80</v>
          </cell>
        </row>
        <row r="269">
          <cell r="C269" t="str">
            <v>К270 В4-IV 10 сп</v>
          </cell>
          <cell r="D269" t="str">
            <v>3,3х1185</v>
          </cell>
          <cell r="G269" t="str">
            <v>В-ПН-НО-ГОСТ 19903-74, 
ГОСТ 16523-89</v>
          </cell>
          <cell r="H269">
            <v>240</v>
          </cell>
          <cell r="I269">
            <v>4650</v>
          </cell>
          <cell r="J269">
            <v>1.143258064516129</v>
          </cell>
          <cell r="L269">
            <v>182</v>
          </cell>
          <cell r="N269" t="str">
            <v>57-108х3,5</v>
          </cell>
        </row>
        <row r="270">
          <cell r="C270" t="str">
            <v>К270 В4-IV 10 сп</v>
          </cell>
          <cell r="D270" t="str">
            <v>3,3х1120</v>
          </cell>
          <cell r="G270" t="str">
            <v>В-ПН-НО-ГОСТ 19903-74, 
ГОСТ 16523-89</v>
          </cell>
          <cell r="H270">
            <v>180</v>
          </cell>
          <cell r="I270">
            <v>4650</v>
          </cell>
          <cell r="J270">
            <v>1.143258064516129</v>
          </cell>
          <cell r="L270">
            <v>182</v>
          </cell>
          <cell r="N270" t="str">
            <v>57-108х3,5</v>
          </cell>
        </row>
        <row r="271">
          <cell r="C271" t="str">
            <v>К270 В4-IV 10 сп</v>
          </cell>
          <cell r="D271" t="str">
            <v>2,85х1030</v>
          </cell>
          <cell r="G271" t="str">
            <v>В-ПН-НО-ГОСТ 19903-74, 
ГОСТ 16523-89</v>
          </cell>
          <cell r="H271">
            <v>240</v>
          </cell>
          <cell r="I271">
            <v>4650</v>
          </cell>
          <cell r="J271">
            <v>1.143258064516129</v>
          </cell>
          <cell r="L271">
            <v>182</v>
          </cell>
          <cell r="N271" t="str">
            <v>ду15-20</v>
          </cell>
        </row>
        <row r="272">
          <cell r="C272" t="str">
            <v>К270 В4-IV 10 сп</v>
          </cell>
          <cell r="D272" t="str">
            <v>2,85х1130</v>
          </cell>
          <cell r="G272" t="str">
            <v>В-ПН-НО-ГОСТ 19903-74, 
ГОСТ 16523-89</v>
          </cell>
          <cell r="H272">
            <v>120</v>
          </cell>
          <cell r="I272">
            <v>4650</v>
          </cell>
          <cell r="J272">
            <v>1.143258064516129</v>
          </cell>
          <cell r="L272">
            <v>182</v>
          </cell>
          <cell r="N272" t="str">
            <v>ду15-20</v>
          </cell>
        </row>
        <row r="273">
          <cell r="C273" t="str">
            <v>К270 В4-IV 10 сп</v>
          </cell>
          <cell r="D273" t="str">
            <v>2,85х1430</v>
          </cell>
          <cell r="G273" t="str">
            <v>В-ПН-НО-ГОСТ 19903-74, 
ГОСТ 16523-89</v>
          </cell>
          <cell r="H273">
            <v>120</v>
          </cell>
          <cell r="I273">
            <v>4650</v>
          </cell>
          <cell r="J273">
            <v>1.143258064516129</v>
          </cell>
          <cell r="L273">
            <v>182</v>
          </cell>
          <cell r="N273" t="str">
            <v>57-108х3</v>
          </cell>
        </row>
        <row r="274">
          <cell r="C274" t="str">
            <v>К270 В4-IV 10 сп</v>
          </cell>
          <cell r="D274" t="str">
            <v>2,85х1200</v>
          </cell>
          <cell r="G274" t="str">
            <v>В-ПН-НО-ГОСТ 19903-74, 
ГОСТ 16523-89</v>
          </cell>
          <cell r="H274">
            <v>180</v>
          </cell>
          <cell r="I274">
            <v>4650</v>
          </cell>
          <cell r="J274">
            <v>1.143258064516129</v>
          </cell>
          <cell r="L274">
            <v>182</v>
          </cell>
          <cell r="N274" t="str">
            <v>ду15-20</v>
          </cell>
        </row>
        <row r="275">
          <cell r="C275" t="str">
            <v>ст.10</v>
          </cell>
          <cell r="D275" t="str">
            <v>4,25х1420</v>
          </cell>
          <cell r="G275" t="str">
            <v>ТУ 14-1-3579-83 (необрезной)</v>
          </cell>
          <cell r="H275">
            <v>1500</v>
          </cell>
          <cell r="I275">
            <v>4650</v>
          </cell>
          <cell r="J275">
            <v>1.1369354838709675</v>
          </cell>
          <cell r="L275">
            <v>182</v>
          </cell>
          <cell r="N275" t="str">
            <v>114х4,5</v>
          </cell>
        </row>
        <row r="276">
          <cell r="C276" t="str">
            <v>ст.20</v>
          </cell>
          <cell r="D276" t="str">
            <v>4,25х1420</v>
          </cell>
          <cell r="G276" t="str">
            <v>ТУ 14-1-3579-83 (необрезной)</v>
          </cell>
          <cell r="H276">
            <v>300</v>
          </cell>
          <cell r="I276">
            <v>4650</v>
          </cell>
          <cell r="J276">
            <v>1.1369354838709675</v>
          </cell>
          <cell r="L276">
            <v>182</v>
          </cell>
          <cell r="N276" t="str">
            <v>114х4,5</v>
          </cell>
        </row>
        <row r="277">
          <cell r="C277" t="str">
            <v>ст.10</v>
          </cell>
          <cell r="D277" t="str">
            <v>4,25х1505</v>
          </cell>
          <cell r="G277" t="str">
            <v>ТУ 14-1-3579-83 (необрезной)</v>
          </cell>
          <cell r="H277">
            <v>600</v>
          </cell>
          <cell r="I277">
            <v>4650</v>
          </cell>
          <cell r="J277">
            <v>1.1369354838709675</v>
          </cell>
          <cell r="L277">
            <v>182</v>
          </cell>
          <cell r="N277" t="str">
            <v>159х4,5</v>
          </cell>
        </row>
        <row r="278">
          <cell r="C278" t="str">
            <v>ст.20</v>
          </cell>
          <cell r="D278" t="str">
            <v>4,25х1505</v>
          </cell>
          <cell r="G278" t="str">
            <v>ТУ 14-1-3579-83 (необрезной)</v>
          </cell>
          <cell r="H278">
            <v>300</v>
          </cell>
          <cell r="I278">
            <v>4650</v>
          </cell>
          <cell r="J278">
            <v>1.1369354838709675</v>
          </cell>
          <cell r="L278">
            <v>182</v>
          </cell>
          <cell r="N278" t="str">
            <v>159х4,5</v>
          </cell>
        </row>
        <row r="279">
          <cell r="C279" t="str">
            <v>ст.10</v>
          </cell>
          <cell r="D279" t="str">
            <v>4,7х1420</v>
          </cell>
          <cell r="G279" t="str">
            <v>ТУ 14-1-3579-83 (необрезной)</v>
          </cell>
          <cell r="H279">
            <v>300</v>
          </cell>
          <cell r="I279">
            <v>4650</v>
          </cell>
          <cell r="J279">
            <v>1.1369354838709675</v>
          </cell>
          <cell r="L279">
            <v>182</v>
          </cell>
          <cell r="N279" t="str">
            <v>114х5</v>
          </cell>
        </row>
        <row r="280">
          <cell r="C280" t="str">
            <v>ст.10</v>
          </cell>
          <cell r="D280" t="str">
            <v>4,7х1490</v>
          </cell>
          <cell r="G280" t="str">
            <v>ТУ 14-1-3579-83 (необрезной)</v>
          </cell>
          <cell r="H280">
            <v>900</v>
          </cell>
          <cell r="I280">
            <v>4650</v>
          </cell>
          <cell r="J280">
            <v>1.1369354838709675</v>
          </cell>
          <cell r="L280">
            <v>182</v>
          </cell>
          <cell r="N280" t="str">
            <v>159х5</v>
          </cell>
        </row>
        <row r="281">
          <cell r="C281" t="str">
            <v>ст.20</v>
          </cell>
          <cell r="D281" t="str">
            <v>4,7х1490</v>
          </cell>
          <cell r="G281" t="str">
            <v>ТУ 14-1-3579-83 (необрезной)</v>
          </cell>
          <cell r="H281">
            <v>300</v>
          </cell>
          <cell r="I281">
            <v>4650</v>
          </cell>
          <cell r="J281">
            <v>1.1369354838709675</v>
          </cell>
          <cell r="L281">
            <v>182</v>
          </cell>
          <cell r="N281" t="str">
            <v>159х5</v>
          </cell>
        </row>
        <row r="282">
          <cell r="C282" t="str">
            <v>ст.20</v>
          </cell>
          <cell r="D282" t="str">
            <v>5,7х1060</v>
          </cell>
          <cell r="G282" t="str">
            <v>ТУ 14-1-3579-83 (необрезной)</v>
          </cell>
          <cell r="H282">
            <v>300</v>
          </cell>
          <cell r="I282">
            <v>4650</v>
          </cell>
          <cell r="J282">
            <v>1.1240645161290321</v>
          </cell>
          <cell r="L282">
            <v>182</v>
          </cell>
          <cell r="N282" t="str">
            <v>159х6</v>
          </cell>
        </row>
        <row r="283">
          <cell r="C283" t="str">
            <v>ст.20</v>
          </cell>
          <cell r="D283" t="str">
            <v>5,7х1375</v>
          </cell>
          <cell r="G283" t="str">
            <v>ТУ 14-1-3579-83 (необрезной)</v>
          </cell>
          <cell r="H283">
            <v>900</v>
          </cell>
          <cell r="I283">
            <v>4650</v>
          </cell>
          <cell r="J283">
            <v>1.1240645161290321</v>
          </cell>
          <cell r="L283">
            <v>182</v>
          </cell>
          <cell r="N283" t="str">
            <v>219х6</v>
          </cell>
        </row>
        <row r="284">
          <cell r="C284" t="str">
            <v>ст.10</v>
          </cell>
          <cell r="D284" t="str">
            <v>5,7х1485</v>
          </cell>
          <cell r="G284" t="str">
            <v>ТУ 14-1-3579-83 (необрезной)</v>
          </cell>
          <cell r="H284">
            <v>300</v>
          </cell>
          <cell r="I284">
            <v>4650</v>
          </cell>
          <cell r="J284">
            <v>1.1240645161290321</v>
          </cell>
          <cell r="L284">
            <v>182</v>
          </cell>
          <cell r="N284" t="str">
            <v>159х6</v>
          </cell>
        </row>
        <row r="285">
          <cell r="C285" t="str">
            <v>ст.20</v>
          </cell>
          <cell r="D285" t="str">
            <v>5,7х1485</v>
          </cell>
          <cell r="G285" t="str">
            <v>ТУ 14-1-3579-83 (необрезной)</v>
          </cell>
          <cell r="H285">
            <v>600</v>
          </cell>
          <cell r="I285">
            <v>4650</v>
          </cell>
          <cell r="J285">
            <v>1.1240645161290321</v>
          </cell>
          <cell r="L285">
            <v>182</v>
          </cell>
          <cell r="N285" t="str">
            <v>159х6</v>
          </cell>
        </row>
        <row r="286">
          <cell r="C286" t="str">
            <v>ст.20</v>
          </cell>
          <cell r="D286" t="str">
            <v>6,7х1370</v>
          </cell>
          <cell r="G286" t="str">
            <v>ТУ 14-1-3579-83 (необрезной)</v>
          </cell>
          <cell r="H286">
            <v>300</v>
          </cell>
          <cell r="I286">
            <v>4650</v>
          </cell>
          <cell r="J286">
            <v>1.1240645161290321</v>
          </cell>
          <cell r="L286">
            <v>182</v>
          </cell>
          <cell r="N286" t="str">
            <v>219х7</v>
          </cell>
        </row>
        <row r="287">
          <cell r="C287" t="str">
            <v>ст.20</v>
          </cell>
          <cell r="D287" t="str">
            <v>7,6х670</v>
          </cell>
          <cell r="G287" t="str">
            <v>ТУ 14-1-3579-83 (обрезной)</v>
          </cell>
          <cell r="H287">
            <v>1500</v>
          </cell>
          <cell r="I287">
            <v>4650</v>
          </cell>
          <cell r="J287">
            <v>1.1154838709677419</v>
          </cell>
          <cell r="L287">
            <v>182</v>
          </cell>
          <cell r="N287" t="str">
            <v>219х8</v>
          </cell>
        </row>
        <row r="289">
          <cell r="C289" t="str">
            <v>17Г1СА-У</v>
          </cell>
          <cell r="D289" t="str">
            <v>14,3х1660</v>
          </cell>
          <cell r="G289" t="str">
            <v>14-1-5407-2000</v>
          </cell>
          <cell r="H289">
            <v>8866</v>
          </cell>
          <cell r="I289">
            <v>5650</v>
          </cell>
          <cell r="L289">
            <v>415</v>
          </cell>
          <cell r="N289" t="str">
            <v>1220х14,3</v>
          </cell>
        </row>
        <row r="290">
          <cell r="C290" t="str">
            <v>17Г1С-У</v>
          </cell>
          <cell r="D290" t="str">
            <v>12х1660</v>
          </cell>
          <cell r="G290" t="str">
            <v>14-1-5407-2000</v>
          </cell>
          <cell r="H290">
            <v>3846</v>
          </cell>
          <cell r="I290">
            <v>5650</v>
          </cell>
          <cell r="L290">
            <v>415</v>
          </cell>
          <cell r="N290" t="str">
            <v>1220х12</v>
          </cell>
        </row>
        <row r="291">
          <cell r="C291" t="str">
            <v>06ГФБАА</v>
          </cell>
          <cell r="D291" t="str">
            <v>12х1660</v>
          </cell>
          <cell r="G291" t="str">
            <v>14-101-458-2001</v>
          </cell>
          <cell r="H291">
            <v>992</v>
          </cell>
          <cell r="I291">
            <v>8770</v>
          </cell>
          <cell r="L291">
            <v>425</v>
          </cell>
          <cell r="N291" t="str">
            <v>1020х12</v>
          </cell>
        </row>
        <row r="292">
          <cell r="C292" t="str">
            <v>17Г1С-У</v>
          </cell>
          <cell r="D292" t="str">
            <v>15х1660</v>
          </cell>
          <cell r="G292" t="str">
            <v>14-1-5407-2000</v>
          </cell>
          <cell r="H292">
            <v>124</v>
          </cell>
          <cell r="I292">
            <v>5650</v>
          </cell>
          <cell r="L292">
            <v>415</v>
          </cell>
          <cell r="N292" t="str">
            <v>1220х12</v>
          </cell>
        </row>
        <row r="293">
          <cell r="C293" t="str">
            <v>17Г1СА-У</v>
          </cell>
          <cell r="D293" t="str">
            <v>11х1250</v>
          </cell>
          <cell r="G293" t="str">
            <v>14-1-5407-2000</v>
          </cell>
          <cell r="H293">
            <v>1302</v>
          </cell>
          <cell r="I293">
            <v>5650</v>
          </cell>
          <cell r="L293">
            <v>415</v>
          </cell>
          <cell r="N293" t="str">
            <v>720х11</v>
          </cell>
        </row>
        <row r="294">
          <cell r="C294" t="str">
            <v>17Г1СА</v>
          </cell>
          <cell r="D294" t="str">
            <v>8х1250</v>
          </cell>
          <cell r="G294" t="str">
            <v>14-1-5407-2000</v>
          </cell>
          <cell r="H294">
            <v>806</v>
          </cell>
          <cell r="I294">
            <v>5650</v>
          </cell>
          <cell r="L294">
            <v>415</v>
          </cell>
          <cell r="N294" t="str">
            <v>720х8</v>
          </cell>
        </row>
        <row r="295">
          <cell r="C295" t="str">
            <v>17Г1СА</v>
          </cell>
          <cell r="D295" t="str">
            <v>9х1250</v>
          </cell>
          <cell r="G295" t="str">
            <v>14-1-5407-2000</v>
          </cell>
          <cell r="H295">
            <v>2046</v>
          </cell>
          <cell r="I295">
            <v>5650</v>
          </cell>
          <cell r="L295">
            <v>415</v>
          </cell>
          <cell r="N295" t="str">
            <v>720х9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flo"/>
      <sheetName val="Indices"/>
      <sheetName val="Avgold"/>
      <sheetName val="HGM"/>
      <sheetName val="ETC"/>
      <sheetName val="TGT"/>
      <sheetName val="Other"/>
      <sheetName val="JHB"/>
      <sheetName val="TaxCalc"/>
      <sheetName val="KAR10"/>
      <sheetName val="Контакты"/>
      <sheetName val="Номенклатура"/>
      <sheetName val="вработка ск"/>
      <sheetName val="BanksModel-June"/>
      <sheetName val="#ССЫЛКА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Life of Mine Plan June 2000</v>
          </cell>
        </row>
        <row r="2">
          <cell r="B2" t="str">
            <v>ETC</v>
          </cell>
          <cell r="E2">
            <v>36356</v>
          </cell>
          <cell r="F2">
            <v>36386.33</v>
          </cell>
          <cell r="G2">
            <v>36416.660000000003</v>
          </cell>
          <cell r="H2">
            <v>36446.990000000005</v>
          </cell>
          <cell r="I2">
            <v>36477.320000000007</v>
          </cell>
          <cell r="J2">
            <v>36507.650000000009</v>
          </cell>
          <cell r="K2">
            <v>36537.98000000001</v>
          </cell>
          <cell r="L2">
            <v>36568.310000000012</v>
          </cell>
          <cell r="M2">
            <v>36598.640000000014</v>
          </cell>
          <cell r="N2">
            <v>36628.970000000016</v>
          </cell>
          <cell r="O2">
            <v>36659.300000000017</v>
          </cell>
          <cell r="P2">
            <v>36689.630000000019</v>
          </cell>
          <cell r="Q2">
            <v>36719.960000000021</v>
          </cell>
          <cell r="R2">
            <v>36750.290000000023</v>
          </cell>
          <cell r="S2">
            <v>36780.620000000024</v>
          </cell>
          <cell r="T2">
            <v>36810.950000000026</v>
          </cell>
          <cell r="U2">
            <v>36841.280000000028</v>
          </cell>
          <cell r="V2">
            <v>36871.61000000003</v>
          </cell>
          <cell r="W2">
            <v>36901.940000000031</v>
          </cell>
          <cell r="X2">
            <v>36932.270000000033</v>
          </cell>
          <cell r="Y2">
            <v>36962.600000000035</v>
          </cell>
          <cell r="Z2">
            <v>36992.930000000037</v>
          </cell>
          <cell r="AA2">
            <v>37023.260000000038</v>
          </cell>
          <cell r="AB2">
            <v>37053.59000000004</v>
          </cell>
          <cell r="AC2">
            <v>37083.920000000042</v>
          </cell>
          <cell r="AD2">
            <v>37114.250000000044</v>
          </cell>
          <cell r="AE2">
            <v>37144.580000000045</v>
          </cell>
          <cell r="AF2">
            <v>37174.910000000047</v>
          </cell>
          <cell r="AG2">
            <v>37205.240000000049</v>
          </cell>
          <cell r="AH2">
            <v>37235.570000000051</v>
          </cell>
          <cell r="AI2">
            <v>37265.900000000052</v>
          </cell>
          <cell r="AJ2">
            <v>37296.230000000054</v>
          </cell>
          <cell r="AK2">
            <v>37326.560000000056</v>
          </cell>
          <cell r="AL2">
            <v>37356.890000000058</v>
          </cell>
          <cell r="AM2">
            <v>37387.220000000059</v>
          </cell>
          <cell r="AN2">
            <v>37417.550000000061</v>
          </cell>
          <cell r="AO2">
            <v>37447.880000000063</v>
          </cell>
          <cell r="AP2">
            <v>37478.210000000065</v>
          </cell>
          <cell r="AQ2">
            <v>37508.540000000066</v>
          </cell>
          <cell r="AR2">
            <v>37538.870000000068</v>
          </cell>
          <cell r="AS2">
            <v>37569.20000000007</v>
          </cell>
          <cell r="AT2">
            <v>37599.530000000072</v>
          </cell>
          <cell r="AU2">
            <v>37629.860000000073</v>
          </cell>
          <cell r="AV2">
            <v>37660.190000000075</v>
          </cell>
          <cell r="AW2">
            <v>37690.520000000077</v>
          </cell>
          <cell r="AX2">
            <v>37720.850000000079</v>
          </cell>
          <cell r="AY2">
            <v>37751.18000000008</v>
          </cell>
          <cell r="AZ2">
            <v>37781.510000000082</v>
          </cell>
          <cell r="BA2">
            <v>37811.840000000084</v>
          </cell>
          <cell r="BB2">
            <v>37842.170000000086</v>
          </cell>
          <cell r="BC2">
            <v>37872.500000000087</v>
          </cell>
          <cell r="BD2">
            <v>37902.830000000089</v>
          </cell>
          <cell r="BE2">
            <v>37933.160000000091</v>
          </cell>
          <cell r="BF2">
            <v>37963.490000000093</v>
          </cell>
          <cell r="BG2">
            <v>37993.820000000094</v>
          </cell>
          <cell r="BH2">
            <v>38024.150000000096</v>
          </cell>
          <cell r="BI2">
            <v>38054.480000000098</v>
          </cell>
          <cell r="BJ2">
            <v>38084.8100000001</v>
          </cell>
          <cell r="BK2">
            <v>38115.140000000101</v>
          </cell>
          <cell r="BL2">
            <v>38145.470000000103</v>
          </cell>
          <cell r="BM2">
            <v>36689.630000000019</v>
          </cell>
          <cell r="BN2">
            <v>37053.59000000004</v>
          </cell>
          <cell r="BO2">
            <v>37417.550000000061</v>
          </cell>
          <cell r="BP2">
            <v>37781.510000000082</v>
          </cell>
          <cell r="BQ2">
            <v>38145.470000000103</v>
          </cell>
          <cell r="BR2">
            <v>38510.470000000103</v>
          </cell>
          <cell r="BS2">
            <v>38875.470000000103</v>
          </cell>
          <cell r="BT2">
            <v>39240.470000000103</v>
          </cell>
          <cell r="BU2">
            <v>39605.470000000103</v>
          </cell>
          <cell r="BV2">
            <v>39970.470000000103</v>
          </cell>
          <cell r="BW2">
            <v>40335.470000000103</v>
          </cell>
          <cell r="BX2">
            <v>40700.470000000103</v>
          </cell>
          <cell r="BY2">
            <v>41065.470000000103</v>
          </cell>
          <cell r="BZ2">
            <v>41430.470000000103</v>
          </cell>
          <cell r="CA2" t="str">
            <v>Total</v>
          </cell>
          <cell r="CB2" t="str">
            <v>Total</v>
          </cell>
        </row>
        <row r="3">
          <cell r="B3" t="str">
            <v>US$275 @ R7-00</v>
          </cell>
          <cell r="E3" t="str">
            <v>Actual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Forecast</v>
          </cell>
          <cell r="P3" t="str">
            <v>Forecast</v>
          </cell>
          <cell r="Q3" t="str">
            <v>Plan</v>
          </cell>
          <cell r="R3" t="str">
            <v>Plan</v>
          </cell>
          <cell r="S3" t="str">
            <v>Plan</v>
          </cell>
          <cell r="T3" t="str">
            <v>Plan</v>
          </cell>
          <cell r="U3" t="str">
            <v>Plan</v>
          </cell>
          <cell r="V3" t="str">
            <v>Plan</v>
          </cell>
          <cell r="W3" t="str">
            <v>Plan</v>
          </cell>
          <cell r="X3" t="str">
            <v>Plan</v>
          </cell>
          <cell r="Y3" t="str">
            <v>Plan</v>
          </cell>
          <cell r="Z3" t="str">
            <v>Plan</v>
          </cell>
          <cell r="AA3" t="str">
            <v>Plan</v>
          </cell>
          <cell r="AB3" t="str">
            <v>Plan</v>
          </cell>
          <cell r="AC3" t="str">
            <v>Plan</v>
          </cell>
          <cell r="AD3" t="str">
            <v>Plan</v>
          </cell>
          <cell r="AE3" t="str">
            <v>Plan</v>
          </cell>
          <cell r="AF3" t="str">
            <v>Plan</v>
          </cell>
          <cell r="AG3" t="str">
            <v>Plan</v>
          </cell>
          <cell r="AH3" t="str">
            <v>Plan</v>
          </cell>
          <cell r="AI3" t="str">
            <v>Plan</v>
          </cell>
          <cell r="AJ3" t="str">
            <v>Plan</v>
          </cell>
          <cell r="AK3" t="str">
            <v>Plan</v>
          </cell>
          <cell r="AL3" t="str">
            <v>Plan</v>
          </cell>
          <cell r="AM3" t="str">
            <v>Plan</v>
          </cell>
          <cell r="AN3" t="str">
            <v>Plan</v>
          </cell>
          <cell r="AO3" t="str">
            <v>Plan</v>
          </cell>
          <cell r="AP3" t="str">
            <v>Plan</v>
          </cell>
          <cell r="AQ3" t="str">
            <v>Plan</v>
          </cell>
          <cell r="AR3" t="str">
            <v>Plan</v>
          </cell>
          <cell r="AS3" t="str">
            <v>Plan</v>
          </cell>
          <cell r="AT3" t="str">
            <v>Plan</v>
          </cell>
          <cell r="AU3" t="str">
            <v>Plan</v>
          </cell>
          <cell r="AV3" t="str">
            <v>Plan</v>
          </cell>
          <cell r="AW3" t="str">
            <v>Plan</v>
          </cell>
          <cell r="AX3" t="str">
            <v>Plan</v>
          </cell>
          <cell r="AY3" t="str">
            <v>Plan</v>
          </cell>
          <cell r="AZ3" t="str">
            <v>Plan</v>
          </cell>
          <cell r="BA3" t="str">
            <v>Plan</v>
          </cell>
          <cell r="BB3" t="str">
            <v>Plan</v>
          </cell>
          <cell r="BC3" t="str">
            <v>Plan</v>
          </cell>
          <cell r="BD3" t="str">
            <v>Plan</v>
          </cell>
          <cell r="BE3" t="str">
            <v>Plan</v>
          </cell>
          <cell r="BF3" t="str">
            <v>Plan</v>
          </cell>
          <cell r="BG3" t="str">
            <v>Plan</v>
          </cell>
          <cell r="BH3" t="str">
            <v>Plan</v>
          </cell>
          <cell r="BI3" t="str">
            <v>Plan</v>
          </cell>
          <cell r="BJ3" t="str">
            <v>Plan</v>
          </cell>
          <cell r="BK3" t="str">
            <v>Plan</v>
          </cell>
          <cell r="BL3" t="str">
            <v>Plan</v>
          </cell>
          <cell r="BM3" t="str">
            <v>Forecast</v>
          </cell>
          <cell r="BN3" t="str">
            <v>Plan</v>
          </cell>
          <cell r="BO3" t="str">
            <v>Plan</v>
          </cell>
          <cell r="BP3" t="str">
            <v>Plan</v>
          </cell>
          <cell r="BQ3" t="str">
            <v>Plan</v>
          </cell>
          <cell r="BR3" t="str">
            <v>Plan</v>
          </cell>
          <cell r="BS3" t="str">
            <v>Plan</v>
          </cell>
          <cell r="BT3" t="str">
            <v>Plan</v>
          </cell>
          <cell r="BU3" t="str">
            <v>Plan</v>
          </cell>
          <cell r="BV3" t="str">
            <v>Plan</v>
          </cell>
          <cell r="BW3" t="str">
            <v>Plan</v>
          </cell>
          <cell r="BX3" t="str">
            <v>Plan</v>
          </cell>
          <cell r="BY3" t="str">
            <v>Plan</v>
          </cell>
          <cell r="BZ3" t="str">
            <v>Plan</v>
          </cell>
          <cell r="CA3" t="str">
            <v>2000-13</v>
          </cell>
          <cell r="CB3" t="str">
            <v>2000-05</v>
          </cell>
        </row>
        <row r="4">
          <cell r="A4" t="str">
            <v>Operating statistics</v>
          </cell>
        </row>
        <row r="5">
          <cell r="B5" t="str">
            <v>Ore milled</v>
          </cell>
          <cell r="D5" t="str">
            <v>tons</v>
          </cell>
        </row>
        <row r="6">
          <cell r="B6" t="str">
            <v>Gold</v>
          </cell>
          <cell r="C6" t="str">
            <v>R.O.M.</v>
          </cell>
          <cell r="D6" t="str">
            <v>kg</v>
          </cell>
        </row>
        <row r="7">
          <cell r="B7" t="str">
            <v>Smelted</v>
          </cell>
          <cell r="D7" t="str">
            <v>kg</v>
          </cell>
        </row>
        <row r="8">
          <cell r="D8" t="str">
            <v>oz</v>
          </cell>
        </row>
        <row r="9">
          <cell r="B9" t="str">
            <v>Yield</v>
          </cell>
          <cell r="C9" t="str">
            <v>- Smelted</v>
          </cell>
          <cell r="D9" t="str">
            <v>g/t</v>
          </cell>
        </row>
        <row r="10">
          <cell r="D10" t="str">
            <v>oz/t</v>
          </cell>
        </row>
        <row r="11">
          <cell r="B11" t="str">
            <v>Gold sold</v>
          </cell>
          <cell r="D11" t="str">
            <v>kg</v>
          </cell>
        </row>
        <row r="12">
          <cell r="D12" t="str">
            <v>oz</v>
          </cell>
        </row>
        <row r="13">
          <cell r="B13" t="str">
            <v>Average price achieved</v>
          </cell>
          <cell r="D13" t="str">
            <v>R/kg</v>
          </cell>
        </row>
        <row r="14">
          <cell r="D14" t="str">
            <v>$/oz</v>
          </cell>
        </row>
        <row r="15">
          <cell r="B15" t="str">
            <v>Cash cost</v>
          </cell>
          <cell r="D15" t="str">
            <v>R/kg</v>
          </cell>
        </row>
        <row r="16">
          <cell r="D16" t="str">
            <v>$/oz</v>
          </cell>
        </row>
        <row r="17">
          <cell r="B17" t="str">
            <v>Non cash cost</v>
          </cell>
          <cell r="D17" t="str">
            <v>R/kg</v>
          </cell>
        </row>
        <row r="18">
          <cell r="D18" t="str">
            <v>$/oz</v>
          </cell>
        </row>
        <row r="19">
          <cell r="B19" t="str">
            <v>Total cost</v>
          </cell>
          <cell r="D19" t="str">
            <v>R/kg</v>
          </cell>
        </row>
        <row r="20">
          <cell r="D20" t="str">
            <v>$/oz</v>
          </cell>
        </row>
        <row r="21">
          <cell r="B21" t="str">
            <v>Exchange rate</v>
          </cell>
          <cell r="D21" t="str">
            <v>R/$</v>
          </cell>
        </row>
        <row r="22">
          <cell r="A22" t="str">
            <v>Income Statement</v>
          </cell>
          <cell r="D22" t="str">
            <v>R'000</v>
          </cell>
        </row>
        <row r="23">
          <cell r="B23" t="str">
            <v>GOLD REVENUE</v>
          </cell>
        </row>
        <row r="24">
          <cell r="C24" t="str">
            <v>Average spot price</v>
          </cell>
        </row>
        <row r="25">
          <cell r="C25" t="str">
            <v>Hedge profit (loss)</v>
          </cell>
        </row>
        <row r="26">
          <cell r="B26" t="str">
            <v>OTHER REVENUE</v>
          </cell>
        </row>
        <row r="27">
          <cell r="C27" t="str">
            <v>By-product revenue</v>
          </cell>
        </row>
        <row r="28">
          <cell r="C28" t="str">
            <v>Sundry income</v>
          </cell>
        </row>
        <row r="29">
          <cell r="C29" t="str">
            <v>Profit/(loss) on sale of assets</v>
          </cell>
        </row>
        <row r="30">
          <cell r="C30" t="str">
            <v>Barberton gold royalties</v>
          </cell>
        </row>
        <row r="31">
          <cell r="C31" t="str">
            <v>Camelot royalties</v>
          </cell>
        </row>
        <row r="32">
          <cell r="C32" t="str">
            <v>Camelot income</v>
          </cell>
        </row>
        <row r="33">
          <cell r="C33" t="str">
            <v>Segalla income</v>
          </cell>
        </row>
        <row r="34">
          <cell r="B34" t="str">
            <v>TOTAL REVENUE</v>
          </cell>
        </row>
        <row r="35">
          <cell r="B35" t="str">
            <v>TOTAL COSTS AND EXPENSES</v>
          </cell>
        </row>
        <row r="36">
          <cell r="C36" t="str">
            <v>Gold cost of sales</v>
          </cell>
        </row>
        <row r="37">
          <cell r="C37" t="str">
            <v>Amortisation</v>
          </cell>
        </row>
        <row r="38">
          <cell r="C38" t="str">
            <v>Exploration</v>
          </cell>
        </row>
        <row r="39">
          <cell r="C39" t="str">
            <v>EMPR</v>
          </cell>
        </row>
        <row r="40">
          <cell r="B40" t="str">
            <v>OPERATING INCOME (LOSS)</v>
          </cell>
        </row>
        <row r="41">
          <cell r="B41" t="str">
            <v>Taxation (stand alone)</v>
          </cell>
        </row>
        <row r="42">
          <cell r="B42" t="str">
            <v>INCOME AFTER TAX</v>
          </cell>
        </row>
        <row r="43">
          <cell r="C43" t="str">
            <v>Non mining income (loss)</v>
          </cell>
        </row>
        <row r="44">
          <cell r="B44" t="str">
            <v>CAPITAL EXPENDITURE</v>
          </cell>
        </row>
        <row r="45">
          <cell r="B45" t="str">
            <v>Disposal of fixed assets</v>
          </cell>
        </row>
        <row r="46">
          <cell r="A46" t="str">
            <v>Balance sheet</v>
          </cell>
          <cell r="D46">
            <v>36312</v>
          </cell>
        </row>
        <row r="47">
          <cell r="A47" t="str">
            <v>Assets</v>
          </cell>
        </row>
        <row r="48">
          <cell r="A48" t="str">
            <v>Non-current assets</v>
          </cell>
        </row>
        <row r="49">
          <cell r="B49" t="str">
            <v>Fixed assets</v>
          </cell>
          <cell r="D49">
            <v>310746.60600000003</v>
          </cell>
        </row>
        <row r="50">
          <cell r="B50" t="str">
            <v>Investments</v>
          </cell>
          <cell r="D50">
            <v>0</v>
          </cell>
        </row>
        <row r="51">
          <cell r="D51">
            <v>310746.60600000003</v>
          </cell>
        </row>
        <row r="52">
          <cell r="A52" t="str">
            <v>Current assets</v>
          </cell>
        </row>
        <row r="53">
          <cell r="B53" t="str">
            <v>Stores</v>
          </cell>
          <cell r="D53">
            <v>2744.7759999999998</v>
          </cell>
        </row>
        <row r="54">
          <cell r="B54" t="str">
            <v>Gold in process</v>
          </cell>
          <cell r="D54">
            <v>14901.218999999999</v>
          </cell>
        </row>
        <row r="55">
          <cell r="B55" t="str">
            <v>Trade and other receivables</v>
          </cell>
          <cell r="D55">
            <v>17531.737000000001</v>
          </cell>
        </row>
        <row r="56">
          <cell r="B56" t="str">
            <v>Deposits and cash</v>
          </cell>
          <cell r="D56">
            <v>265</v>
          </cell>
        </row>
        <row r="57">
          <cell r="D57">
            <v>35442.732000000004</v>
          </cell>
        </row>
        <row r="58">
          <cell r="A58" t="str">
            <v>Total assets</v>
          </cell>
          <cell r="D58">
            <v>346189.33800000005</v>
          </cell>
        </row>
        <row r="59">
          <cell r="A59" t="str">
            <v>Equity and Liabilities</v>
          </cell>
        </row>
        <row r="60">
          <cell r="A60" t="str">
            <v>Capital and reserves</v>
          </cell>
        </row>
        <row r="61">
          <cell r="B61" t="str">
            <v>Share capital</v>
          </cell>
          <cell r="D61">
            <v>0</v>
          </cell>
        </row>
        <row r="62">
          <cell r="B62" t="str">
            <v>Share premium</v>
          </cell>
          <cell r="D62">
            <v>0</v>
          </cell>
        </row>
        <row r="63">
          <cell r="B63" t="str">
            <v>Reserves</v>
          </cell>
          <cell r="D63">
            <v>9397.9529999999995</v>
          </cell>
        </row>
        <row r="64">
          <cell r="A64" t="str">
            <v>Total shareholders' interests</v>
          </cell>
          <cell r="D64">
            <v>9397.9529999999995</v>
          </cell>
        </row>
        <row r="65">
          <cell r="A65" t="str">
            <v>Non-current liabilities</v>
          </cell>
          <cell r="D65">
            <v>24064.940999999999</v>
          </cell>
        </row>
        <row r="66">
          <cell r="B66" t="str">
            <v>Long term provisions</v>
          </cell>
        </row>
        <row r="67">
          <cell r="B67" t="str">
            <v xml:space="preserve">  Environmental</v>
          </cell>
          <cell r="D67">
            <v>14780.297999999999</v>
          </cell>
        </row>
        <row r="68">
          <cell r="B68" t="str">
            <v xml:space="preserve">  Retrenchments</v>
          </cell>
          <cell r="D68">
            <v>7050.7849999999999</v>
          </cell>
        </row>
        <row r="69">
          <cell r="B69" t="str">
            <v xml:space="preserve">  Post retirement</v>
          </cell>
          <cell r="D69">
            <v>2233.8580000000002</v>
          </cell>
        </row>
        <row r="70">
          <cell r="A70" t="str">
            <v>Intercompany balances</v>
          </cell>
          <cell r="D70">
            <v>279352.48</v>
          </cell>
        </row>
        <row r="71">
          <cell r="B71" t="str">
            <v>Intercompany investments</v>
          </cell>
          <cell r="D71">
            <v>369913.65600000002</v>
          </cell>
        </row>
        <row r="72">
          <cell r="B72" t="str">
            <v>Loans/current account</v>
          </cell>
          <cell r="D72">
            <v>-90561.176000000007</v>
          </cell>
        </row>
        <row r="73">
          <cell r="A73" t="str">
            <v>Current liabilities</v>
          </cell>
          <cell r="D73">
            <v>33373.964</v>
          </cell>
        </row>
        <row r="74">
          <cell r="B74" t="str">
            <v>Trade and other payables</v>
          </cell>
          <cell r="D74">
            <v>29612.964</v>
          </cell>
        </row>
        <row r="75">
          <cell r="B75" t="str">
            <v>Receiver of revenue</v>
          </cell>
          <cell r="D75">
            <v>-814</v>
          </cell>
        </row>
        <row r="76">
          <cell r="B76" t="str">
            <v>Overdrafts/short term borrowings</v>
          </cell>
          <cell r="D76">
            <v>4575</v>
          </cell>
        </row>
        <row r="77">
          <cell r="A77" t="str">
            <v>Total equity and liabilities</v>
          </cell>
          <cell r="D77">
            <v>346189.33799999993</v>
          </cell>
        </row>
        <row r="78">
          <cell r="A78" t="str">
            <v>Check !!!!!!</v>
          </cell>
          <cell r="D78">
            <v>0</v>
          </cell>
        </row>
        <row r="79">
          <cell r="A79" t="str">
            <v>Cash flow statement</v>
          </cell>
        </row>
        <row r="80">
          <cell r="A80" t="str">
            <v>Operating profit</v>
          </cell>
        </row>
        <row r="81">
          <cell r="B81" t="str">
            <v>Amortisation</v>
          </cell>
        </row>
        <row r="82">
          <cell r="B82" t="str">
            <v>Long term provisions</v>
          </cell>
        </row>
        <row r="84">
          <cell r="A84" t="str">
            <v>Retrenchment payments</v>
          </cell>
        </row>
        <row r="85">
          <cell r="A85" t="str">
            <v>Payments to trust funds</v>
          </cell>
        </row>
        <row r="86">
          <cell r="A86" t="str">
            <v>Taxation paid</v>
          </cell>
        </row>
        <row r="88">
          <cell r="A88" t="str">
            <v>Working capital movements</v>
          </cell>
        </row>
        <row r="89">
          <cell r="B89" t="str">
            <v>Inventories</v>
          </cell>
        </row>
        <row r="90">
          <cell r="B90" t="str">
            <v>Payables and provisions</v>
          </cell>
        </row>
        <row r="91">
          <cell r="B91" t="str">
            <v>Receivables</v>
          </cell>
        </row>
        <row r="92">
          <cell r="A92" t="str">
            <v>Net cash from operating activities</v>
          </cell>
        </row>
        <row r="93">
          <cell r="A93" t="str">
            <v>Investment activities</v>
          </cell>
        </row>
        <row r="94">
          <cell r="B94" t="str">
            <v>Fixed assets acquired</v>
          </cell>
        </row>
        <row r="95">
          <cell r="B95" t="str">
            <v>Businesses sold</v>
          </cell>
        </row>
        <row r="97">
          <cell r="A97" t="str">
            <v>Financing activities</v>
          </cell>
        </row>
        <row r="98">
          <cell r="B98" t="str">
            <v>Increase in shareholders funding</v>
          </cell>
        </row>
        <row r="99">
          <cell r="B99" t="str">
            <v>Increase in overdrafts/borrowings</v>
          </cell>
        </row>
        <row r="100">
          <cell r="B100" t="str">
            <v>Other balance sheet adjustments</v>
          </cell>
        </row>
        <row r="101">
          <cell r="B101" t="str">
            <v>Increase in intercompany balances</v>
          </cell>
        </row>
        <row r="103">
          <cell r="A103" t="str">
            <v>(Decrease)/increase in cash balances</v>
          </cell>
        </row>
        <row r="104">
          <cell r="A104" t="str">
            <v>Cash at beginning of period</v>
          </cell>
        </row>
        <row r="105">
          <cell r="A105" t="str">
            <v>Cash at end of period</v>
          </cell>
        </row>
        <row r="107">
          <cell r="A107" t="str">
            <v>Cash flow (real July 2000 money)</v>
          </cell>
        </row>
        <row r="109">
          <cell r="A109" t="str">
            <v>NPV of future cash flows (real July 2000)</v>
          </cell>
        </row>
        <row r="110">
          <cell r="A110" t="str">
            <v>IRR</v>
          </cell>
        </row>
        <row r="113">
          <cell r="A113" t="str">
            <v>Tax calc</v>
          </cell>
        </row>
        <row r="114">
          <cell r="A114" t="str">
            <v>Unredeemed capex b/fwd</v>
          </cell>
        </row>
        <row r="115">
          <cell r="A115" t="str">
            <v>Current period capex</v>
          </cell>
        </row>
        <row r="116">
          <cell r="A116" t="str">
            <v>Capital allowance</v>
          </cell>
          <cell r="D116">
            <v>0</v>
          </cell>
        </row>
        <row r="117">
          <cell r="A117" t="str">
            <v>Recoupments</v>
          </cell>
        </row>
        <row r="118">
          <cell r="A118" t="str">
            <v>Utilised current period</v>
          </cell>
        </row>
        <row r="119">
          <cell r="A119" t="str">
            <v>Balance c/fwd</v>
          </cell>
        </row>
        <row r="121">
          <cell r="A121" t="str">
            <v>Mining revenue</v>
          </cell>
        </row>
        <row r="122">
          <cell r="A122" t="str">
            <v>Mining expenditure</v>
          </cell>
        </row>
        <row r="123">
          <cell r="A123" t="str">
            <v>Taxable working profit/(loss)</v>
          </cell>
        </row>
        <row r="124">
          <cell r="A124" t="str">
            <v>Capital expenditure</v>
          </cell>
        </row>
        <row r="125">
          <cell r="A125" t="str">
            <v>Capital expenditure claimed</v>
          </cell>
        </row>
        <row r="126">
          <cell r="A126" t="str">
            <v>Mining income/(loss)</v>
          </cell>
        </row>
        <row r="127">
          <cell r="A127" t="str">
            <v>Mining tax rate</v>
          </cell>
          <cell r="C127" t="str">
            <v>y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БДДС"/>
      <sheetName val="БДР"/>
      <sheetName val="АХР"/>
      <sheetName val="реестр отгрузка"/>
      <sheetName val="ETC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Добыча"/>
      <sheetName val="Товар"/>
      <sheetName val="Персонал"/>
      <sheetName val="себестоимость"/>
      <sheetName val="ИК СОК"/>
      <sheetName val="ИК СОК (2)"/>
      <sheetName val="себестоимость (проц. обогащ)"/>
      <sheetName val="ПЭБ-1-08-П "/>
      <sheetName val="ПЭБ-3-01-П "/>
      <sheetName val="ПЭБ-1-07-П"/>
      <sheetName val="ПЭБ-1-06-П (2005 г)"/>
      <sheetName val="ФОРМА"/>
      <sheetName val="ИП"/>
      <sheetName val="ввод"/>
      <sheetName val="Номенклатура"/>
      <sheetName val="БДР_база"/>
      <sheetName val="Курс"/>
      <sheetName val="цены"/>
      <sheetName val="ограничения"/>
      <sheetName val="1 Общая информация"/>
      <sheetName val="Справочно(январь)"/>
      <sheetName val="справки к раз.2"/>
      <sheetName val="Запрос"/>
      <sheetName val="дороги"/>
      <sheetName val="EMPLANM"/>
      <sheetName val="СП"/>
      <sheetName val="31_12_06 (2)"/>
      <sheetName val="6_TFA_2005"/>
      <sheetName val="ЗКЛ"/>
      <sheetName val="Списки"/>
      <sheetName val="ТЭП старая"/>
      <sheetName val="Справочник"/>
      <sheetName val="Итог Антиснег11.01"/>
      <sheetName val="ввод данных"/>
      <sheetName val="Tier1"/>
      <sheetName val="_Т2"/>
      <sheetName val="SPR"/>
      <sheetName val="Титул"/>
      <sheetName val="ФС"/>
      <sheetName val="Закупки"/>
      <sheetName val=" накладные расходы"/>
      <sheetName val="Свд"/>
      <sheetName val="Справочник (2)"/>
      <sheetName val="Итог Антиснег11_01"/>
      <sheetName val="Сводная табл."/>
      <sheetName val="1"/>
      <sheetName val="Канат"/>
      <sheetName val="ПТУ_ППП"/>
      <sheetName val="Данные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ИК_СОК"/>
      <sheetName val="ИК_СОК_(2)"/>
      <sheetName val="себестоимость_(проц__обогащ)"/>
      <sheetName val="ПЭБ-1-08-П_"/>
      <sheetName val="ПЭБ-3-01-П_"/>
      <sheetName val="ПЭБ-1-06-П_(2005_г)"/>
      <sheetName val="ПСХ "/>
      <sheetName val="Т-эн. по город.стор.орган."/>
      <sheetName val="ХВП"/>
      <sheetName val="5300.07.02-6100.07.02корресп+"/>
      <sheetName val="Акты дебиторов"/>
      <sheetName val="5630.02+"/>
      <sheetName val="5630_02_"/>
      <sheetName val="Курсы валют"/>
      <sheetName val="5505.01"/>
      <sheetName val="+5610.04"/>
      <sheetName val="Служебный"/>
      <sheetName val="Статьи"/>
      <sheetName val="ставки"/>
      <sheetName val="Лист1"/>
      <sheetName val="#ССЫЛКА"/>
      <sheetName val="ИсходныеДанные"/>
      <sheetName val="Список"/>
      <sheetName val="Гр5(о)"/>
      <sheetName val="Исходныള"/>
      <sheetName val="Бюджет октябрь РУС"/>
      <sheetName val="ЛГСС Инвестиции (New)"/>
      <sheetName val="ЛГСС Фин аренда"/>
      <sheetName val="Фин аренда Спецгазремстрой"/>
      <sheetName val="Инвестиции КГС"/>
      <sheetName val="ЛГСС Инвестиции"/>
      <sheetName val="Инвестиции Спецгазремстрой"/>
      <sheetName val="ЛГСС ФАКТ Инвестиции"/>
      <sheetName val="Отчет №2"/>
      <sheetName val="справки к раз_2"/>
      <sheetName val="_3_запасы_на 01_01_04"/>
      <sheetName val="информация"/>
      <sheetName val="69_Вл"/>
      <sheetName val="TB_2012"/>
      <sheetName val="S30 Summary of VAT declarations"/>
      <sheetName val="Лист13"/>
      <sheetName val="текучесть"/>
    </sheetNames>
    <sheetDataSet>
      <sheetData sheetId="0" refreshError="1">
        <row r="1">
          <cell r="B1">
            <v>31.7</v>
          </cell>
        </row>
        <row r="2">
          <cell r="B2" t="str">
            <v>октябрь 2002 года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2006г."/>
      <sheetName val="1.6.2.Элэнергия"/>
      <sheetName val="Расход 1 квартал"/>
      <sheetName val="Ведомость 1 квартал"/>
      <sheetName val="1.1.1-ПЛАН ГР"/>
      <sheetName val="1.6.1.Котельные"/>
      <sheetName val="1.4.1 УВП"/>
      <sheetName val="1.4.1 КВ"/>
      <sheetName val="ИТОГОВАЯ"/>
      <sheetName val="ПО-4 УЭПМ (январь)"/>
      <sheetName val="Справка"/>
      <sheetName val="ПАССАЖ. И ВСПОМ. ТРАНСП.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0">
          <cell r="D40">
            <v>86916</v>
          </cell>
        </row>
      </sheetData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Албазино"/>
      <sheetName val="Албазино вс"/>
      <sheetName val="АГМК"/>
      <sheetName val="АГМК вс"/>
      <sheetName val="Воронц "/>
      <sheetName val="воронц вс"/>
      <sheetName val="Майское"/>
      <sheetName val="Майское вс"/>
      <sheetName val="Налоги апрель"/>
      <sheetName val="Апрель"/>
      <sheetName val="Налоги май"/>
    </sheetNames>
    <sheetDataSet>
      <sheetData sheetId="0" refreshError="1">
        <row r="21">
          <cell r="C21">
            <v>2.56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План"/>
      <sheetName val="Факт"/>
      <sheetName val="Справочник"/>
      <sheetName val="Исходные"/>
      <sheetName val="Корр"/>
      <sheetName val="Свод"/>
    </sheetNames>
    <sheetDataSet>
      <sheetData sheetId="0" refreshError="1"/>
      <sheetData sheetId="1" refreshError="1"/>
      <sheetData sheetId="2" refreshError="1">
        <row r="9">
          <cell r="G9">
            <v>34781.61</v>
          </cell>
        </row>
        <row r="10">
          <cell r="G10">
            <v>7327.92</v>
          </cell>
        </row>
        <row r="11">
          <cell r="G11">
            <v>-457184.69070175441</v>
          </cell>
        </row>
        <row r="13">
          <cell r="G13">
            <v>1704.64</v>
          </cell>
        </row>
        <row r="14">
          <cell r="G14">
            <v>10014.450000000001</v>
          </cell>
        </row>
        <row r="15">
          <cell r="G15">
            <v>596033.11</v>
          </cell>
        </row>
        <row r="16">
          <cell r="G16">
            <v>1697.56</v>
          </cell>
        </row>
        <row r="18">
          <cell r="G18">
            <v>-488290.31</v>
          </cell>
        </row>
        <row r="19">
          <cell r="G19">
            <v>-9468.14</v>
          </cell>
        </row>
        <row r="20">
          <cell r="G20">
            <v>-3509.81</v>
          </cell>
        </row>
        <row r="21">
          <cell r="G21">
            <v>385.65</v>
          </cell>
        </row>
        <row r="22">
          <cell r="G22">
            <v>3147.52</v>
          </cell>
        </row>
        <row r="23">
          <cell r="G23">
            <v>368.47</v>
          </cell>
        </row>
        <row r="24">
          <cell r="G24">
            <v>117789.32</v>
          </cell>
        </row>
        <row r="25">
          <cell r="G25">
            <v>69623.66</v>
          </cell>
        </row>
        <row r="26">
          <cell r="G26">
            <v>-125276.97</v>
          </cell>
        </row>
        <row r="27">
          <cell r="G27">
            <v>-1310981.18</v>
          </cell>
        </row>
        <row r="28">
          <cell r="G28">
            <v>-38086.269999999997</v>
          </cell>
        </row>
        <row r="29">
          <cell r="G29">
            <v>-219739.36</v>
          </cell>
        </row>
        <row r="30">
          <cell r="G30">
            <v>0</v>
          </cell>
        </row>
        <row r="31">
          <cell r="G31">
            <v>-2627531.0357060898</v>
          </cell>
        </row>
        <row r="32">
          <cell r="G32">
            <v>23781.94</v>
          </cell>
        </row>
        <row r="33">
          <cell r="G33">
            <v>50260.29</v>
          </cell>
        </row>
        <row r="36">
          <cell r="G36">
            <v>-137897.85999999999</v>
          </cell>
        </row>
        <row r="38">
          <cell r="G38">
            <v>-138400</v>
          </cell>
          <cell r="H38">
            <v>-138400</v>
          </cell>
        </row>
        <row r="40">
          <cell r="G40">
            <v>-4512864.43</v>
          </cell>
        </row>
        <row r="41">
          <cell r="G41">
            <v>-41049.65</v>
          </cell>
        </row>
        <row r="42">
          <cell r="G42">
            <v>45895</v>
          </cell>
        </row>
        <row r="43">
          <cell r="G43">
            <v>968534.00070175435</v>
          </cell>
        </row>
        <row r="44">
          <cell r="G44">
            <v>77.05</v>
          </cell>
        </row>
        <row r="45">
          <cell r="G45">
            <v>55273.89</v>
          </cell>
        </row>
        <row r="46">
          <cell r="G46">
            <v>268936.13</v>
          </cell>
        </row>
        <row r="47">
          <cell r="G47">
            <v>258746.78</v>
          </cell>
        </row>
        <row r="49">
          <cell r="G49">
            <v>7097.58</v>
          </cell>
        </row>
        <row r="50">
          <cell r="G50">
            <v>261.61</v>
          </cell>
        </row>
        <row r="51">
          <cell r="G51">
            <v>10.87</v>
          </cell>
        </row>
        <row r="52">
          <cell r="G52">
            <v>52211.07</v>
          </cell>
        </row>
        <row r="54">
          <cell r="G54">
            <v>189856.66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 (august)"/>
      <sheetName val="Cash costs and adjusted EBITDA"/>
      <sheetName val="свод"/>
      <sheetName val="Варваринское"/>
      <sheetName val="ОХ"/>
      <sheetName val="ОХ (м)"/>
      <sheetName val="ОЗ"/>
      <sheetName val="ОЗ (м)"/>
      <sheetName val="ЗС"/>
      <sheetName val="ЗС (м)"/>
      <sheetName val="СМ"/>
      <sheetName val="СМ (м)"/>
      <sheetName val="сервисные СВОД"/>
      <sheetName val="УКм"/>
      <sheetName val="ПМм"/>
      <sheetName val="ПИм"/>
      <sheetName val="ТДм"/>
      <sheetName val="УК"/>
      <sheetName val="ПМ"/>
      <sheetName val="ПИ"/>
      <sheetName val="ТД"/>
      <sheetName val="курсы"/>
      <sheetName val="амортизация (м)"/>
      <sheetName val="амортизация"/>
    </sheetNames>
    <sheetDataSet>
      <sheetData sheetId="0" refreshError="1"/>
      <sheetData sheetId="1" refreshError="1"/>
      <sheetData sheetId="2" refreshError="1">
        <row r="14">
          <cell r="B14">
            <v>28.74123333333333</v>
          </cell>
        </row>
        <row r="15">
          <cell r="B15">
            <v>28.491597515527953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Экспорт"/>
      <sheetName val="Лист2"/>
      <sheetName val="База"/>
      <sheetName val="Отчет отгрузка"/>
      <sheetName val="Отчет оплата"/>
      <sheetName val="Отчет дебиторка"/>
      <sheetName val="Отчет прибыль"/>
      <sheetName val="Отчет отгрузка по операторам"/>
      <sheetName val="Отчет оплата по операторам"/>
      <sheetName val="Отчет дебиторка по операторам"/>
      <sheetName val="Отчет прибыль по операторам"/>
      <sheetName val="Лист1"/>
      <sheetName val="свод19.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матер"/>
      <sheetName val="ввод"/>
      <sheetName val="Курс"/>
      <sheetName val="12. Бюджет капвложений"/>
      <sheetName val="11. Перечень инвестпроектов"/>
      <sheetName val="направления"/>
      <sheetName val="[Сентябрь рабочий 2002.xls_x001c_ПЭБ-"/>
      <sheetName val=""/>
      <sheetName val="[Сентябрь рабочий 2002.xlsMПЭБ-"/>
      <sheetName val="Номенклатура"/>
      <sheetName val="Содержание"/>
      <sheetName val="списки"/>
      <sheetName val="Macro"/>
      <sheetName val="OS01_6OZ"/>
      <sheetName val="МБП"/>
      <sheetName val="6110_01_"/>
      <sheetName val="6110.01+"/>
      <sheetName val="Программа"/>
      <sheetName val="реестр"/>
      <sheetName val="0"/>
      <sheetName val="реестр отгрузка"/>
      <sheetName val="Инвестиционный план"/>
      <sheetName val="БДР СУЭК 1 кв"/>
      <sheetName val="Отчет_отгрузка"/>
      <sheetName val="Отчет_оплата"/>
      <sheetName val="Отчет_дебиторка"/>
      <sheetName val="Отчет_прибыль"/>
      <sheetName val="Отчет_отгрузка_по_операторам"/>
      <sheetName val="Отчет_оплата_по_операторам"/>
      <sheetName val="Отчет_дебиторка_по_операторам"/>
      <sheetName val="Отчет_прибыль_по_операторам"/>
      <sheetName val="ПЭБ-1-02-Ф_"/>
      <sheetName val="ПЭБ-1-03-Ф_(январь)"/>
      <sheetName val="ПЭБ-1-09-Ф_(янв)"/>
      <sheetName val="ПЭБ_-1-11-Ф_"/>
      <sheetName val="ПЭБ_-2-02-Ф"/>
      <sheetName val="прочие денежные 2012 ГП"/>
      <sheetName val="8210.06-2="/>
      <sheetName val="ОСВ"/>
      <sheetName val="ИД"/>
      <sheetName val="Сводная форма"/>
      <sheetName val="Спр. - Код льготы"/>
      <sheetName val="Спр. - Страна прзвд."/>
      <sheetName val="ПЭБ-1-03-Ф_(янв_x0000_рь)"/>
      <sheetName val="Справочники"/>
      <sheetName val="Статьи ПЭТ"/>
      <sheetName val="отгр ГОК"/>
      <sheetName val="НаНачалоОП"/>
      <sheetName val="DMA"/>
      <sheetName val="Служебный"/>
      <sheetName val="пр-во - отгрузка"/>
      <sheetName val="СВОД"/>
      <sheetName val="Ф-3"/>
      <sheetName val="ПЭБ-1-03-Ф_(янв?рь)"/>
      <sheetName val="ПЭБ-1-03-Ф_(янв"/>
      <sheetName val="Предприятие"/>
      <sheetName val="СПР"/>
      <sheetName val="Статьи_2011"/>
      <sheetName val="VAT"/>
      <sheetName val="Other taxes"/>
      <sheetName val="VAT reconciliation"/>
      <sheetName val="Tickmarks"/>
      <sheetName val="молоко"/>
      <sheetName val="Эффект база"/>
      <sheetName val="Info"/>
      <sheetName val="Свд"/>
      <sheetName val="Наим."/>
      <sheetName val="Гост"/>
      <sheetName val="Типовые назначения платежа"/>
      <sheetName val="Факт"/>
      <sheetName val="макро"/>
      <sheetName val="1"/>
      <sheetName val="assump"/>
      <sheetName val="Отчет_отгрузка1"/>
      <sheetName val="Отчет_оплата1"/>
      <sheetName val="Отчет_дебиторка1"/>
      <sheetName val="Отчет_прибыль1"/>
      <sheetName val="Отчет_отгрузка_по_операторам1"/>
      <sheetName val="Отчет_оплата_по_операторам1"/>
      <sheetName val="Отчет_дебиторка_по_операторам1"/>
      <sheetName val="Отчет_прибыль_по_операторам1"/>
      <sheetName val="ПЭБ-1-02-Ф_1"/>
      <sheetName val="ПЭБ-1-03-Ф_(январь)1"/>
      <sheetName val="ПЭБ-1-09-Ф_(янв)1"/>
      <sheetName val="ПЭБ_-1-11-Ф_1"/>
      <sheetName val="ПЭБ_-2-02-Ф1"/>
      <sheetName val="12__Бюджет_капвложений"/>
      <sheetName val="11__Перечень_инвестпроектов"/>
      <sheetName val="6110_01+"/>
      <sheetName val="реестр_отгрузка"/>
      <sheetName val="Инвестиционный_план"/>
      <sheetName val="БДР_СУЭК_1_кв"/>
      <sheetName val="8210_06-2="/>
      <sheetName val="Сводная_форма"/>
      <sheetName val="прочие_денежные_2012_ГП"/>
      <sheetName val="Спр__-_Код_льготы"/>
      <sheetName val="Спр__-_Страна_прзвд_"/>
      <sheetName val="ставки"/>
      <sheetName val="Лист4"/>
      <sheetName val="Расчет ЛП Москва"/>
      <sheetName val="Расчет ЛП Нсб"/>
      <sheetName val="Соки Россия $"/>
      <sheetName val="форма секвест"/>
      <sheetName val="План-факт"/>
      <sheetName val="МСЦ"/>
      <sheetName val="СводЕАХ"/>
      <sheetName val="Потребность в прибыли"/>
      <sheetName val="1 Общая информация"/>
      <sheetName val="Фиксинг"/>
    </sheetNames>
    <sheetDataSet>
      <sheetData sheetId="0" refreshError="1">
        <row r="1">
          <cell r="B1">
            <v>37528</v>
          </cell>
        </row>
        <row r="3">
          <cell r="B3">
            <v>37500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7">
          <cell r="C7">
            <v>0.18</v>
          </cell>
        </row>
      </sheetData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Maint"/>
      <sheetName val="Незав_пр_во "/>
      <sheetName val="вводные"/>
      <sheetName val="#ССЫЛКА"/>
      <sheetName val="Индексы инфляции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Закупки"/>
      <sheetName val="FM IFRS2013"/>
      <sheetName val="КТГ и КИО КО 2011"/>
      <sheetName val="самосвалы"/>
      <sheetName val="Справочники"/>
      <sheetName val="Vocab"/>
      <sheetName val="МЭП"/>
      <sheetName val="Для подстановки"/>
      <sheetName val="Технический лист"/>
      <sheetName val="Справочник"/>
      <sheetName val="Сводн. с расшир. ОВ и ОС"/>
      <sheetName val="Taxes"/>
      <sheetName val="COGS CUR"/>
      <sheetName val="импортеры99"/>
      <sheetName val="импортеры96"/>
      <sheetName val="импортеры97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Варианты обеспечения"/>
      <sheetName val="Расход ВВ в 2001 г."/>
      <sheetName val="протокол КВ (С) печать"/>
      <sheetName val="Рабочий журнал"/>
      <sheetName val="Плотность"/>
      <sheetName val="Договор_авиа"/>
      <sheetName val="Подразделения"/>
      <sheetName val="ЛюдиСВ"/>
      <sheetName val="ЛюдиОх"/>
      <sheetName val="Договоры"/>
      <sheetName val="ЛУ"/>
      <sheetName val="перемещение"/>
      <sheetName val="Цель"/>
      <sheetName val="Груз_СВ"/>
      <sheetName val="Оглавление"/>
      <sheetName val="Справочник_ПФА"/>
      <sheetName val="Справочник ЦФО"/>
      <sheetName val="Справочник  ЦФО для ВПР"/>
      <sheetName val="Бюджетная"/>
      <sheetName val="Комплексная"/>
      <sheetName val="Дирекции"/>
      <sheetName val="ЦФО"/>
      <sheetName val="_Ф3"/>
      <sheetName val="Список компаний"/>
      <sheetName val="Прил 1 Функц-ые направлен.  (3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mapping"/>
      <sheetName val="Легенда"/>
      <sheetName val="Table"/>
      <sheetName val="Case_Input"/>
      <sheetName val="TCC"/>
      <sheetName val="СпрВспом общ"/>
      <sheetName val="Договоры (2)"/>
      <sheetName val="Добыча"/>
      <sheetName val="Реализация"/>
      <sheetName val="PL 04"/>
      <sheetName val="Слайд PL"/>
      <sheetName val="Слайд PL общий"/>
      <sheetName val="Свод СС произв."/>
      <sheetName val="04 PL (Юб.)"/>
      <sheetName val="04 Слайд Юбил."/>
      <sheetName val="04 PL (Перевальный)"/>
      <sheetName val="04 Слайд Перевальный"/>
      <sheetName val="04 PL (Улахан)"/>
      <sheetName val="04 Слайд Улахан"/>
      <sheetName val="04 PL (Буор)"/>
      <sheetName val="04 Слайд Буор "/>
      <sheetName val="Цель поездки"/>
      <sheetName val="Lists"/>
      <sheetName val="Data"/>
      <sheetName val="Данные"/>
      <sheetName val="БП_2018_ненорм.ТМЦ"/>
      <sheetName val="Оборудование БП_2018"/>
      <sheetName val="БП_2018_ремонты оборудования"/>
      <sheetName val="БП_2018_прочие УСО "/>
      <sheetName val="ВЗ"/>
      <sheetName val="2.1. Heat map INDEXES"/>
      <sheetName val="справочник статей"/>
      <sheetName val="Назначение закупки"/>
      <sheetName val="Свод"/>
      <sheetName val="TECH"/>
      <sheetName val="ЗВЕДЕНА"/>
      <sheetName val="directory"/>
      <sheetName val="Назва обладнання"/>
      <sheetName val="исходники"/>
      <sheetName val="технич. лист"/>
      <sheetName val="J02-1_31.12.2012"/>
      <sheetName val="WC new"/>
      <sheetName val="Major counterparties"/>
      <sheetName val="_Ф2"/>
      <sheetName val="Справочник 2"/>
      <sheetName val="Справочник 1"/>
      <sheetName val="Расчёт простоя по площадкам"/>
      <sheetName val="Служебное"/>
      <sheetName val="Загл"/>
      <sheetName val="Бюджетные статьи"/>
      <sheetName val="справочники 1С"/>
      <sheetName val="БП услуги прочие"/>
      <sheetName val="сводная РП"/>
      <sheetName val="#¡REF"/>
      <sheetName val="5э"/>
      <sheetName val="Формат"/>
      <sheetName val="ИТР"/>
      <sheetName val="справочник для мп_ДТЭК"/>
      <sheetName val="узелSAP"/>
      <sheetName val="СПИСОК-"/>
      <sheetName val="Титул"/>
      <sheetName val="СПР"/>
      <sheetName val="БДР"/>
      <sheetName val="ОПР"/>
      <sheetName val="ГСМ ОПЗ"/>
      <sheetName val="ГСМ ИТР"/>
      <sheetName val="5.Справочник"/>
      <sheetName val="4-kpi's"/>
      <sheetName val="19-BS"/>
      <sheetName val="2-Index"/>
      <sheetName val="18-CSize"/>
      <sheetName val="10-fc"/>
      <sheetName val="12-taxes"/>
      <sheetName val="13-fa"/>
      <sheetName val="14-wc"/>
      <sheetName val="8-sales"/>
      <sheetName val="11-financing"/>
      <sheetName val="17-Sens"/>
      <sheetName val="1-Index"/>
      <sheetName val="main"/>
      <sheetName val="На проверку УЛИС"/>
      <sheetName val="Лист3"/>
      <sheetName val="OPEX 2019 Прогноз"/>
      <sheetName val="1.ФЦО_инвест_статья"/>
      <sheetName val="ФЦО"/>
      <sheetName val="МВЗ"/>
      <sheetName val="МВЗ_выгрузка"/>
      <sheetName val="ГП и внутренние услуги"/>
      <sheetName val="Группы МЦ_Группы Услуг_новый"/>
      <sheetName val="Статьи расх"/>
      <sheetName val="Справочник статусов"/>
      <sheetName val="Приоритет проектов"/>
      <sheetName val="Категория"/>
      <sheetName val="list"/>
      <sheetName val="dll"/>
      <sheetName val="Catalog"/>
      <sheetName val="Каталог цен"/>
      <sheetName val="предприятия"/>
      <sheetName val="Service_list"/>
      <sheetName val="Справочник2"/>
      <sheetName val="Описание и классификаторы"/>
      <sheetName val="УРНАТ 2019"/>
      <sheetName val="УРНАТ 2018"/>
      <sheetName val="COSTS"/>
      <sheetName val="description dep"/>
      <sheetName val="1. Лист согласования"/>
      <sheetName val="группы"/>
      <sheetName val="Группы (2)"/>
      <sheetName val="список статей"/>
      <sheetName val="Исходные"/>
      <sheetName val="Склады"/>
      <sheetName val="Variables 2"/>
      <sheetName val="Block Upload"/>
      <sheetName val="Variables"/>
      <sheetName val="165"/>
      <sheetName val="презент ВРТ"/>
      <sheetName val="Ф 01-2020"/>
      <sheetName val="Ф 02-2020"/>
      <sheetName val="Ф 03-2020"/>
      <sheetName val="Ф 04-2020"/>
      <sheetName val="Ф 05-2020"/>
      <sheetName val="Ф 06-2020"/>
      <sheetName val="Ф 07-2020"/>
      <sheetName val="Ф 08-2020"/>
      <sheetName val="Ф 09-2020"/>
      <sheetName val="Ф 10-2020"/>
      <sheetName val="Ф 11-2020"/>
      <sheetName val="Ф 12-2020"/>
      <sheetName val="Ф 2020"/>
      <sheetName val="Комм."/>
      <sheetName val="Управл."/>
      <sheetName val="Колич.показ."/>
      <sheetName val="KPI 2 АВА-Казань"/>
      <sheetName val="для презентации"/>
      <sheetName val="P&amp;L Полик"/>
      <sheetName val="P&amp;L Роддом"/>
      <sheetName val="P&amp;L Стационар"/>
      <sheetName val="P&amp;L ВРТ"/>
      <sheetName val="P&amp;L Косм"/>
      <sheetName val="P&amp;L Лаб"/>
      <sheetName val="P&amp;L Медадм"/>
      <sheetName val="P&amp;L АДМ"/>
      <sheetName val="Доходы и материалы"/>
      <sheetName val="Казанский филиал"/>
      <sheetName val="МБП"/>
      <sheetName val="ТО МО"/>
      <sheetName val="ИТС"/>
      <sheetName val="Гл.Бух"/>
      <sheetName val="ИТ"/>
      <sheetName val="Обучение"/>
      <sheetName val="ФОТ Полик"/>
      <sheetName val="ФОТ Роддом"/>
      <sheetName val="ФОТ Хир.Стац."/>
      <sheetName val="ФОТ ВРТ"/>
      <sheetName val="ФОТ Косм"/>
      <sheetName val="ФОТ Лаб"/>
      <sheetName val="ФОТ АДМ"/>
      <sheetName val="ШР"/>
      <sheetName val="Юбиляры АВА-К"/>
      <sheetName val="ФОТ КФ"/>
      <sheetName val="ШР КФ"/>
      <sheetName val="юбиляры КФ"/>
      <sheetName val="Обучение КФ"/>
      <sheetName val="ТО МО КФ"/>
      <sheetName val="ИТС КФ"/>
      <sheetName val="ИТ КФ"/>
      <sheetName val="МБП КФ"/>
      <sheetName val="15"/>
      <sheetName val="ОпКоррк"/>
      <sheetName val="23"/>
      <sheetName val="отпуск"/>
      <sheetName val="Unicredit"/>
      <sheetName val="2014"/>
      <sheetName val="2015"/>
      <sheetName val="P&amp;L"/>
      <sheetName val="BS"/>
      <sheetName val="def tax"/>
      <sheetName val="2016"/>
      <sheetName val="2017"/>
      <sheetName val="2018"/>
      <sheetName val="Nordea"/>
      <sheetName val="2019"/>
      <sheetName val="Доп по Юникред"/>
      <sheetName val="Стоимость здания"/>
      <sheetName val="2020 до изм"/>
      <sheetName val="2020"/>
      <sheetName val="IAS 10"/>
      <sheetName val="Здание"/>
      <sheetName val="МБП сч 20 2012"/>
      <sheetName val="МБП Сч 25 2012"/>
      <sheetName val="Модернизация Косм"/>
      <sheetName val="сч 25 МБП 2013"/>
      <sheetName val="сч. 20 МБП 2013"/>
      <sheetName val="амортизация здания РСБУ"/>
      <sheetName val="НДС"/>
      <sheetName val="котлы"/>
      <sheetName val="Альфа"/>
      <sheetName val="лифты"/>
      <sheetName val="ооциты"/>
      <sheetName val="Leasing"/>
      <sheetName val="Leasing new"/>
      <sheetName val="НМА"/>
      <sheetName val="Other"/>
      <sheetName val="Агентские"/>
      <sheetName val="Капитал.%% на космо"/>
      <sheetName val="Обесценение"/>
      <sheetName val="Accruals 2017"/>
      <sheetName val="Незав_пр-во_10"/>
      <sheetName val="1_кв_9"/>
      <sheetName val="2__кв_9"/>
      <sheetName val="3_кв_9"/>
      <sheetName val="4_кв_9"/>
      <sheetName val="Расход_за_м-ц9"/>
      <sheetName val="Отчёт_склада9"/>
      <sheetName val="Незав_пр_во_9"/>
      <sheetName val="COGS_CUR9"/>
      <sheetName val="КТГ_и_КИО_КО_2011"/>
      <sheetName val="Индексы_инфляции"/>
      <sheetName val="FM_IFRS2013"/>
      <sheetName val="мощность_нч_год_в15"/>
      <sheetName val="Функциональное_направление5"/>
      <sheetName val="не_удалять"/>
      <sheetName val="ЦФО_и_МВЗ"/>
      <sheetName val="Анализ_деньги_"/>
      <sheetName val="Справочник_ЦФО"/>
      <sheetName val="Справочник__ЦФО_для_ВПР"/>
      <sheetName val="Список_компаний"/>
      <sheetName val="Прил_1_Функц-ые_направлен___(3"/>
      <sheetName val="Служебные_таблицы"/>
      <sheetName val="Справочник_провайдеров"/>
      <sheetName val="Сводн__с_расшир__ОВ_и_ОС"/>
      <sheetName val="Для_подстановки"/>
      <sheetName val="Технический_лист"/>
      <sheetName val="БП_2018_ненорм_ТМЦ"/>
      <sheetName val="Оборудование_БП_2018"/>
      <sheetName val="БП_2018_ремонты_оборудования"/>
      <sheetName val="БП_2018_прочие_УСО_"/>
      <sheetName val="презент_ВРТ"/>
      <sheetName val="Ф_01-2020"/>
      <sheetName val="Ф_02-2020"/>
      <sheetName val="Ф_03-2020"/>
      <sheetName val="Ф_04-2020"/>
      <sheetName val="Ф_05-2020"/>
      <sheetName val="Ф_06-2020"/>
      <sheetName val="Ф_07-2020"/>
      <sheetName val="Ф_08-2020"/>
      <sheetName val="Ф_09-2020"/>
      <sheetName val="Ф_10-2020"/>
      <sheetName val="Ф_11-2020"/>
      <sheetName val="Ф_12-2020"/>
      <sheetName val="Ф_2020"/>
      <sheetName val="Комм_"/>
      <sheetName val="Управл_"/>
      <sheetName val="Колич_показ_"/>
      <sheetName val="KPI_2_АВА-Казань"/>
      <sheetName val="для_презентации"/>
      <sheetName val="P&amp;L_Полик"/>
      <sheetName val="P&amp;L_Роддом"/>
      <sheetName val="P&amp;L_Стационар"/>
      <sheetName val="P&amp;L_ВРТ"/>
      <sheetName val="P&amp;L_Косм"/>
      <sheetName val="P&amp;L_Лаб"/>
      <sheetName val="P&amp;L_Медадм"/>
      <sheetName val="P&amp;L_АДМ"/>
      <sheetName val="Доходы_и_материалы"/>
      <sheetName val="Казанский_филиал"/>
      <sheetName val="ТО_МО"/>
      <sheetName val="Гл_Бух"/>
      <sheetName val="ФОТ_Полик"/>
      <sheetName val="ФОТ_Роддом"/>
      <sheetName val="ФОТ_Хир_Стац_"/>
      <sheetName val="ФОТ_ВРТ"/>
      <sheetName val="ФОТ_Косм"/>
      <sheetName val="ФОТ_Лаб"/>
      <sheetName val="ФОТ_АДМ"/>
      <sheetName val="Юбиляры_АВА-К"/>
      <sheetName val="ФОТ_КФ"/>
      <sheetName val="ШР_КФ"/>
      <sheetName val="юбиляры_КФ"/>
      <sheetName val="Обучение_КФ"/>
      <sheetName val="ТО_МО_КФ"/>
      <sheetName val="ИТС_КФ"/>
      <sheetName val="ИТ_КФ"/>
      <sheetName val="МБП_КФ"/>
      <sheetName val="2_1__Heat_map_INDEXES"/>
      <sheetName val="справочник_статей"/>
      <sheetName val="Назначение_закупки"/>
      <sheetName val="Назва_обладнання"/>
      <sheetName val="Справочник_2"/>
      <sheetName val="Справочник_1"/>
      <sheetName val="технич__лист"/>
      <sheetName val="J02-1_31_12_2012"/>
      <sheetName val="WC_new"/>
      <sheetName val="Major_counterparties"/>
      <sheetName val="Расчёт_простоя_по_площадкам"/>
      <sheetName val="Бюджетные_статьи"/>
      <sheetName val="справочники_1С"/>
      <sheetName val="БП_услуги_прочие"/>
      <sheetName val="сводная_РП"/>
      <sheetName val="справочник_для_мп_ДТЭК"/>
      <sheetName val="ГСМ_ОПЗ"/>
      <sheetName val="ГСМ_ИТР"/>
      <sheetName val="5_Справочник"/>
      <sheetName val="Варианты_обеспечения"/>
      <sheetName val="Расход_ВВ_в_2001_г_"/>
      <sheetName val="протокол_КВ_(С)_печать"/>
      <sheetName val="PL_04"/>
      <sheetName val="Слайд_PL"/>
      <sheetName val="Слайд_PL_общий"/>
      <sheetName val="Свод_СС_произв_"/>
      <sheetName val="04_PL_(Юб_)"/>
      <sheetName val="04_Слайд_Юбил_"/>
      <sheetName val="04_PL_(Перевальный)"/>
      <sheetName val="04_Слайд_Перевальный"/>
      <sheetName val="04_PL_(Улахан)"/>
      <sheetName val="04_Слайд_Улахан"/>
      <sheetName val="04_PL_(Буор)"/>
      <sheetName val="04_Слайд_Буор_"/>
      <sheetName val="Company"/>
      <sheetName val="Supporting data"/>
      <sheetName val="assumptions"/>
      <sheetName val="ev_ebitda"/>
      <sheetName val="dcf"/>
      <sheetName val="summary financials"/>
      <sheetName val="Рабочий_журнал"/>
      <sheetName val="На_проверку_УЛИС"/>
      <sheetName val="OPEX_2019_Прогноз"/>
      <sheetName val="1_ФЦО_инвест_статья"/>
      <sheetName val="ГП_и_внутренние_услуги"/>
      <sheetName val="Группы_МЦ_Группы_Услуг_новый"/>
      <sheetName val="Статьи_расх"/>
      <sheetName val="Справочник_статусов"/>
      <sheetName val="Приоритет_проектов"/>
      <sheetName val="ETC"/>
      <sheetName val="инструкции"/>
      <sheetName val="Классиф"/>
      <sheetName val="ОСВ"/>
      <sheetName val="Escalated Budget"/>
      <sheetName val="Персоналии"/>
      <sheetName val="WM"/>
      <sheetName val="Сравнение"/>
      <sheetName val="Упр Ф"/>
    </sheetNames>
    <sheetDataSet>
      <sheetData sheetId="0" refreshError="1">
        <row r="3">
          <cell r="C3" t="str">
            <v>План</v>
          </cell>
        </row>
        <row r="4">
          <cell r="B4" t="str">
            <v>%</v>
          </cell>
          <cell r="C4" t="str">
            <v>Кол-во</v>
          </cell>
          <cell r="D4" t="str">
            <v>Цена</v>
          </cell>
          <cell r="E4" t="str">
            <v>Сумма</v>
          </cell>
        </row>
        <row r="5">
          <cell r="C5" t="str">
            <v>т.</v>
          </cell>
          <cell r="D5" t="str">
            <v>руб/т</v>
          </cell>
          <cell r="E5" t="str">
            <v>руб.</v>
          </cell>
        </row>
      </sheetData>
      <sheetData sheetId="1" refreshError="1">
        <row r="1">
          <cell r="K1" t="str">
            <v>Утверждаю:</v>
          </cell>
        </row>
        <row r="2">
          <cell r="K2" t="str">
            <v>Директор РУ</v>
          </cell>
        </row>
        <row r="3">
          <cell r="K3" t="str">
            <v>_________ В.Г.Дунаев</v>
          </cell>
        </row>
        <row r="4">
          <cell r="K4" t="str">
            <v>"___"___________2001 г.</v>
          </cell>
        </row>
        <row r="5">
          <cell r="A5" t="str">
            <v>Акт</v>
          </cell>
        </row>
        <row r="6">
          <cell r="A6" t="str">
            <v>на незавершенное производство</v>
          </cell>
        </row>
        <row r="7">
          <cell r="A7" t="str">
            <v>по СЦВР РУ  на 1.10.2001г.</v>
          </cell>
        </row>
        <row r="8">
          <cell r="A8" t="str">
            <v>На 1.10.2001 г. в карьере РУ остаток заряженной, но не взорванной горной</v>
          </cell>
        </row>
        <row r="9">
          <cell r="A9" t="str">
            <v xml:space="preserve">массы составил всего: </v>
          </cell>
          <cell r="E9">
            <v>60</v>
          </cell>
          <cell r="F9" t="str">
            <v>т.м3</v>
          </cell>
        </row>
        <row r="10">
          <cell r="A10" t="str">
            <v xml:space="preserve"> -  Гор.</v>
          </cell>
          <cell r="B10" t="str">
            <v>+160 бл.№215</v>
          </cell>
        </row>
        <row r="11">
          <cell r="A11" t="str">
            <v xml:space="preserve">   Уч-к</v>
          </cell>
          <cell r="B11" t="str">
            <v>Центральный -</v>
          </cell>
          <cell r="E11">
            <v>60</v>
          </cell>
          <cell r="F11" t="str">
            <v>т.м3</v>
          </cell>
        </row>
        <row r="12">
          <cell r="A12" t="str">
            <v>2.  Гор.</v>
          </cell>
          <cell r="B12" t="str">
            <v xml:space="preserve">+190 бл.№207 </v>
          </cell>
        </row>
        <row r="13">
          <cell r="A13" t="str">
            <v xml:space="preserve">   Уч-к</v>
          </cell>
          <cell r="B13" t="str">
            <v>Центральный -</v>
          </cell>
          <cell r="F13" t="str">
            <v>т.м3</v>
          </cell>
        </row>
        <row r="14">
          <cell r="A14" t="str">
            <v>3.Блок №</v>
          </cell>
        </row>
        <row r="15">
          <cell r="A15" t="str">
            <v xml:space="preserve"> 3. Гор.</v>
          </cell>
          <cell r="B15" t="str">
            <v>+115 бл.№10</v>
          </cell>
        </row>
        <row r="16">
          <cell r="A16" t="str">
            <v xml:space="preserve">   Уч-к</v>
          </cell>
          <cell r="B16" t="str">
            <v>Центральный -</v>
          </cell>
          <cell r="F16" t="str">
            <v>т.м3</v>
          </cell>
        </row>
        <row r="17">
          <cell r="A17" t="str">
            <v xml:space="preserve"> -  Гор.</v>
          </cell>
          <cell r="B17" t="str">
            <v>+175  бл. №175</v>
          </cell>
        </row>
        <row r="18">
          <cell r="A18" t="str">
            <v xml:space="preserve">   Уч-к</v>
          </cell>
          <cell r="B18" t="str">
            <v>Южный -</v>
          </cell>
          <cell r="F18" t="str">
            <v>т.м3</v>
          </cell>
        </row>
        <row r="19">
          <cell r="A19" t="str">
            <v>2. Гор.</v>
          </cell>
          <cell r="B19" t="str">
            <v>+190 бл.№73</v>
          </cell>
        </row>
        <row r="20">
          <cell r="A20" t="str">
            <v xml:space="preserve">   Уч-к</v>
          </cell>
          <cell r="B20" t="str">
            <v>Южный -</v>
          </cell>
          <cell r="F20" t="str">
            <v>т.м5</v>
          </cell>
        </row>
        <row r="21">
          <cell r="A21" t="str">
            <v xml:space="preserve"> 6. Гор.</v>
          </cell>
          <cell r="B21" t="str">
            <v>+195/205 бл.№192/183</v>
          </cell>
        </row>
        <row r="22">
          <cell r="A22" t="str">
            <v xml:space="preserve">   Уч-к</v>
          </cell>
          <cell r="B22" t="str">
            <v>Центральный -</v>
          </cell>
          <cell r="F22" t="str">
            <v>т.м6</v>
          </cell>
        </row>
        <row r="23">
          <cell r="A23" t="str">
            <v xml:space="preserve"> 7. Гор.</v>
          </cell>
          <cell r="B23" t="str">
            <v>+145 бл.№198</v>
          </cell>
        </row>
        <row r="24">
          <cell r="A24" t="str">
            <v xml:space="preserve">   Уч-к</v>
          </cell>
          <cell r="B24" t="str">
            <v>Южный -</v>
          </cell>
          <cell r="F24" t="str">
            <v>т.м7</v>
          </cell>
        </row>
        <row r="26">
          <cell r="A26" t="str">
            <v>Расход взрывчатых материалов на заряжание составил:</v>
          </cell>
        </row>
        <row r="27">
          <cell r="A27" t="str">
            <v>Акватола -</v>
          </cell>
          <cell r="C27">
            <v>0</v>
          </cell>
          <cell r="D27" t="str">
            <v>кг</v>
          </cell>
          <cell r="E27" t="str">
            <v>на сумму</v>
          </cell>
          <cell r="H27">
            <v>0</v>
          </cell>
          <cell r="J27" t="str">
            <v>руб.</v>
          </cell>
        </row>
        <row r="28">
          <cell r="A28" t="str">
            <v>в т.ч.</v>
          </cell>
          <cell r="B28" t="str">
            <v>гранулотол</v>
          </cell>
          <cell r="D28" t="str">
            <v>-</v>
          </cell>
          <cell r="E28">
            <v>0</v>
          </cell>
          <cell r="F28" t="str">
            <v>кг</v>
          </cell>
          <cell r="G28" t="str">
            <v>х</v>
          </cell>
          <cell r="H28">
            <v>17.8</v>
          </cell>
          <cell r="I28" t="str">
            <v>=</v>
          </cell>
          <cell r="J28">
            <v>0</v>
          </cell>
        </row>
        <row r="29">
          <cell r="B29" t="str">
            <v>амм.селитра</v>
          </cell>
          <cell r="D29" t="str">
            <v>-</v>
          </cell>
          <cell r="E29">
            <v>0</v>
          </cell>
          <cell r="F29" t="str">
            <v>кг</v>
          </cell>
          <cell r="G29" t="str">
            <v>х</v>
          </cell>
          <cell r="H29">
            <v>1.76189</v>
          </cell>
          <cell r="I29" t="str">
            <v>=</v>
          </cell>
          <cell r="J29">
            <v>0</v>
          </cell>
        </row>
        <row r="30">
          <cell r="B30" t="str">
            <v>жидкое стекло</v>
          </cell>
          <cell r="D30" t="str">
            <v>-</v>
          </cell>
          <cell r="E30">
            <v>0</v>
          </cell>
          <cell r="F30" t="str">
            <v>кг</v>
          </cell>
          <cell r="G30" t="str">
            <v>х</v>
          </cell>
          <cell r="H30">
            <v>1.94695</v>
          </cell>
          <cell r="I30" t="str">
            <v>=</v>
          </cell>
          <cell r="J30">
            <v>0</v>
          </cell>
        </row>
        <row r="31">
          <cell r="B31" t="str">
            <v>серная кислота</v>
          </cell>
          <cell r="D31" t="str">
            <v>-</v>
          </cell>
          <cell r="E31">
            <v>0</v>
          </cell>
          <cell r="F31" t="str">
            <v>кг</v>
          </cell>
          <cell r="G31" t="str">
            <v>х</v>
          </cell>
          <cell r="H31">
            <v>1.9890000000000001</v>
          </cell>
          <cell r="I31" t="str">
            <v>=</v>
          </cell>
          <cell r="J31">
            <v>0</v>
          </cell>
        </row>
        <row r="32">
          <cell r="B32" t="str">
            <v>клей КМЦ</v>
          </cell>
          <cell r="D32" t="str">
            <v>-</v>
          </cell>
          <cell r="F32" t="str">
            <v>кг</v>
          </cell>
          <cell r="G32" t="str">
            <v>х</v>
          </cell>
          <cell r="I32" t="str">
            <v>=</v>
          </cell>
          <cell r="J32">
            <v>0</v>
          </cell>
        </row>
        <row r="33">
          <cell r="B33" t="str">
            <v>вода</v>
          </cell>
          <cell r="D33" t="str">
            <v>-</v>
          </cell>
          <cell r="E33">
            <v>0</v>
          </cell>
          <cell r="F33" t="str">
            <v>кг</v>
          </cell>
          <cell r="H33" t="str">
            <v>-</v>
          </cell>
        </row>
        <row r="34">
          <cell r="A34" t="str">
            <v>Смеси типа "Граммонит 79/21"</v>
          </cell>
          <cell r="E34">
            <v>0</v>
          </cell>
          <cell r="F34" t="str">
            <v>кг</v>
          </cell>
          <cell r="H34" t="str">
            <v>на сумму</v>
          </cell>
          <cell r="J34">
            <v>0</v>
          </cell>
          <cell r="K34" t="str">
            <v>руб</v>
          </cell>
        </row>
        <row r="35">
          <cell r="A35" t="str">
            <v>в т.ч.</v>
          </cell>
          <cell r="B35" t="str">
            <v>гранулотол</v>
          </cell>
          <cell r="D35" t="str">
            <v>-</v>
          </cell>
          <cell r="F35" t="str">
            <v>кг</v>
          </cell>
          <cell r="G35" t="str">
            <v>х</v>
          </cell>
          <cell r="H35">
            <v>17.8</v>
          </cell>
          <cell r="I35" t="str">
            <v>=</v>
          </cell>
          <cell r="J35">
            <v>0</v>
          </cell>
        </row>
        <row r="36">
          <cell r="B36" t="str">
            <v>амм.селитра</v>
          </cell>
          <cell r="D36" t="str">
            <v>-</v>
          </cell>
          <cell r="F36" t="str">
            <v>кг</v>
          </cell>
          <cell r="G36" t="str">
            <v>х</v>
          </cell>
          <cell r="H36">
            <v>1.76189</v>
          </cell>
          <cell r="I36" t="str">
            <v>=</v>
          </cell>
          <cell r="J36">
            <v>0</v>
          </cell>
        </row>
        <row r="38">
          <cell r="A38" t="str">
            <v>Гранулотола в чистом виде -</v>
          </cell>
          <cell r="E38">
            <v>0</v>
          </cell>
          <cell r="F38" t="str">
            <v>кг</v>
          </cell>
          <cell r="G38" t="str">
            <v>х</v>
          </cell>
          <cell r="H38">
            <v>17.8</v>
          </cell>
          <cell r="I38" t="str">
            <v>=</v>
          </cell>
          <cell r="J38">
            <v>0</v>
          </cell>
          <cell r="K38" t="str">
            <v>руб</v>
          </cell>
        </row>
        <row r="39">
          <cell r="A39" t="str">
            <v>Шашек ТГФ-850Э -</v>
          </cell>
          <cell r="E39">
            <v>0</v>
          </cell>
          <cell r="F39" t="str">
            <v>кг</v>
          </cell>
          <cell r="G39" t="str">
            <v>х</v>
          </cell>
          <cell r="H39">
            <v>46.893569999999997</v>
          </cell>
          <cell r="I39" t="str">
            <v>=</v>
          </cell>
          <cell r="J39">
            <v>0</v>
          </cell>
          <cell r="K39" t="str">
            <v>руб</v>
          </cell>
        </row>
        <row r="40">
          <cell r="A40" t="str">
            <v>Шашек          Т-400Г -</v>
          </cell>
          <cell r="E40">
            <v>0</v>
          </cell>
          <cell r="F40" t="str">
            <v>кг</v>
          </cell>
          <cell r="G40" t="str">
            <v>х</v>
          </cell>
          <cell r="H40">
            <v>34.74</v>
          </cell>
          <cell r="I40" t="str">
            <v>=</v>
          </cell>
          <cell r="J40">
            <v>0</v>
          </cell>
          <cell r="K40" t="str">
            <v>руб</v>
          </cell>
        </row>
        <row r="41">
          <cell r="A41" t="str">
            <v>Граммонит 79/21 -</v>
          </cell>
          <cell r="F41" t="str">
            <v>кг</v>
          </cell>
          <cell r="G41" t="str">
            <v>х</v>
          </cell>
          <cell r="H41">
            <v>6.2558100000000003</v>
          </cell>
          <cell r="I41" t="str">
            <v>=</v>
          </cell>
          <cell r="J41">
            <v>0</v>
          </cell>
          <cell r="K41" t="str">
            <v>руб</v>
          </cell>
        </row>
        <row r="42">
          <cell r="A42" t="str">
            <v>Аммонит 6жв (порошок)</v>
          </cell>
          <cell r="F42" t="str">
            <v>кг</v>
          </cell>
          <cell r="G42" t="str">
            <v>х</v>
          </cell>
          <cell r="I42" t="str">
            <v>=</v>
          </cell>
          <cell r="J42">
            <v>0</v>
          </cell>
          <cell r="K42" t="str">
            <v>руб</v>
          </cell>
        </row>
        <row r="43">
          <cell r="A43" t="str">
            <v>Шланговый заряд - 4</v>
          </cell>
          <cell r="F43" t="str">
            <v>кг</v>
          </cell>
          <cell r="G43" t="str">
            <v>х</v>
          </cell>
          <cell r="I43" t="str">
            <v>=</v>
          </cell>
          <cell r="J43">
            <v>0</v>
          </cell>
          <cell r="K43" t="str">
            <v>руб</v>
          </cell>
        </row>
        <row r="44">
          <cell r="A44" t="str">
            <v>Итого ВВ:</v>
          </cell>
          <cell r="C44">
            <v>0</v>
          </cell>
          <cell r="D44" t="str">
            <v>кг</v>
          </cell>
          <cell r="E44" t="str">
            <v>на сумму</v>
          </cell>
          <cell r="H44">
            <v>0</v>
          </cell>
          <cell r="I44" t="str">
            <v>руб</v>
          </cell>
        </row>
        <row r="45">
          <cell r="A45" t="str">
            <v>в т.ч.на руду</v>
          </cell>
          <cell r="C45">
            <v>0</v>
          </cell>
          <cell r="D45" t="str">
            <v>кг</v>
          </cell>
          <cell r="E45" t="str">
            <v>на сумму</v>
          </cell>
          <cell r="H45">
            <v>0</v>
          </cell>
          <cell r="I45" t="str">
            <v>руб</v>
          </cell>
        </row>
        <row r="46">
          <cell r="A46" t="str">
            <v xml:space="preserve">        на вскрышу</v>
          </cell>
          <cell r="C46">
            <v>0</v>
          </cell>
          <cell r="D46" t="str">
            <v>кг</v>
          </cell>
          <cell r="E46" t="str">
            <v>на сумму</v>
          </cell>
          <cell r="H46">
            <v>0</v>
          </cell>
          <cell r="I46" t="str">
            <v>руб</v>
          </cell>
        </row>
        <row r="47">
          <cell r="A47" t="str">
            <v>ДШЭ-12:</v>
          </cell>
          <cell r="F47" t="str">
            <v>пм</v>
          </cell>
          <cell r="G47" t="str">
            <v>х</v>
          </cell>
          <cell r="H47">
            <v>2.75</v>
          </cell>
          <cell r="I47" t="str">
            <v>=</v>
          </cell>
          <cell r="J47">
            <v>0</v>
          </cell>
          <cell r="K47" t="str">
            <v>руб</v>
          </cell>
        </row>
        <row r="48">
          <cell r="A48" t="str">
            <v>в т.ч. на руду</v>
          </cell>
          <cell r="C48">
            <v>0</v>
          </cell>
          <cell r="D48" t="str">
            <v>пм</v>
          </cell>
          <cell r="E48" t="str">
            <v>на сумму</v>
          </cell>
          <cell r="H48">
            <v>0</v>
          </cell>
          <cell r="I48" t="str">
            <v>руб</v>
          </cell>
        </row>
        <row r="49">
          <cell r="A49" t="str">
            <v xml:space="preserve">          на вскрышу</v>
          </cell>
          <cell r="C49">
            <v>0</v>
          </cell>
          <cell r="D49" t="str">
            <v>пм</v>
          </cell>
          <cell r="E49" t="str">
            <v>на сумму</v>
          </cell>
          <cell r="H49">
            <v>0</v>
          </cell>
          <cell r="I49" t="str">
            <v>руб</v>
          </cell>
        </row>
        <row r="50">
          <cell r="A50" t="str">
            <v>Сигн.ракеты:</v>
          </cell>
          <cell r="F50" t="str">
            <v>шт</v>
          </cell>
          <cell r="G50" t="str">
            <v>х</v>
          </cell>
          <cell r="I50" t="str">
            <v>=</v>
          </cell>
          <cell r="J50">
            <v>0</v>
          </cell>
          <cell r="K50" t="str">
            <v>руб</v>
          </cell>
        </row>
        <row r="51">
          <cell r="A51" t="str">
            <v>в т.ч. на руду</v>
          </cell>
          <cell r="C51">
            <v>0</v>
          </cell>
          <cell r="D51" t="str">
            <v>шт</v>
          </cell>
          <cell r="E51" t="str">
            <v>на сумму</v>
          </cell>
          <cell r="H51">
            <v>0</v>
          </cell>
          <cell r="I51" t="str">
            <v>руб</v>
          </cell>
        </row>
        <row r="52">
          <cell r="A52" t="str">
            <v xml:space="preserve">          на вскрышу</v>
          </cell>
          <cell r="C52">
            <v>0</v>
          </cell>
          <cell r="D52" t="str">
            <v>шт</v>
          </cell>
          <cell r="E52" t="str">
            <v>на сумму</v>
          </cell>
          <cell r="H52">
            <v>0</v>
          </cell>
          <cell r="I52" t="str">
            <v>руб</v>
          </cell>
        </row>
        <row r="54">
          <cell r="A54" t="str">
            <v>Эл.детонатор:</v>
          </cell>
          <cell r="F54" t="str">
            <v>шт</v>
          </cell>
          <cell r="G54" t="str">
            <v>х</v>
          </cell>
          <cell r="I54" t="str">
            <v>=</v>
          </cell>
          <cell r="J54">
            <v>0</v>
          </cell>
          <cell r="K54" t="str">
            <v>руб</v>
          </cell>
        </row>
        <row r="55">
          <cell r="A55" t="str">
            <v>в т.ч. на руду</v>
          </cell>
          <cell r="C55">
            <v>0</v>
          </cell>
          <cell r="D55" t="str">
            <v>шт</v>
          </cell>
          <cell r="E55" t="str">
            <v>на сумму</v>
          </cell>
          <cell r="H55">
            <v>0</v>
          </cell>
          <cell r="I55" t="str">
            <v>руб</v>
          </cell>
        </row>
        <row r="56">
          <cell r="A56" t="str">
            <v xml:space="preserve">          на вскрышу</v>
          </cell>
          <cell r="C56">
            <v>0</v>
          </cell>
          <cell r="D56" t="str">
            <v>шт</v>
          </cell>
          <cell r="E56" t="str">
            <v>на сумму</v>
          </cell>
          <cell r="H56">
            <v>0</v>
          </cell>
          <cell r="I56" t="str">
            <v>руб</v>
          </cell>
        </row>
        <row r="58">
          <cell r="A58" t="str">
            <v>СИ"Нонель":</v>
          </cell>
          <cell r="E58">
            <v>0</v>
          </cell>
          <cell r="F58" t="str">
            <v>шт</v>
          </cell>
          <cell r="G58" t="str">
            <v>х</v>
          </cell>
          <cell r="H58">
            <v>70.88</v>
          </cell>
          <cell r="I58" t="str">
            <v>=</v>
          </cell>
          <cell r="J58">
            <v>0</v>
          </cell>
          <cell r="K58" t="str">
            <v>руб</v>
          </cell>
        </row>
        <row r="59">
          <cell r="A59" t="str">
            <v>в т.ч. на руду</v>
          </cell>
          <cell r="C59">
            <v>0</v>
          </cell>
          <cell r="D59" t="str">
            <v>шт</v>
          </cell>
          <cell r="E59" t="str">
            <v>на сумму</v>
          </cell>
          <cell r="H59">
            <v>0</v>
          </cell>
          <cell r="I59" t="str">
            <v>руб</v>
          </cell>
        </row>
        <row r="60">
          <cell r="A60" t="str">
            <v xml:space="preserve">          на вскрышу</v>
          </cell>
          <cell r="C60">
            <v>0</v>
          </cell>
          <cell r="D60" t="str">
            <v>шт</v>
          </cell>
          <cell r="E60" t="str">
            <v>на сумму</v>
          </cell>
          <cell r="H60">
            <v>0</v>
          </cell>
          <cell r="I60" t="str">
            <v>руб</v>
          </cell>
        </row>
        <row r="62">
          <cell r="A62" t="str">
            <v>Начальник СЦВР</v>
          </cell>
          <cell r="H62" t="str">
            <v>В.С. Голубничий</v>
          </cell>
        </row>
        <row r="64">
          <cell r="A64" t="str">
            <v>Гл.маркшейдер РУ</v>
          </cell>
          <cell r="H64" t="str">
            <v>Т.А.Корниленко</v>
          </cell>
        </row>
        <row r="66">
          <cell r="A66" t="str">
            <v>Начальник ПЭБ</v>
          </cell>
          <cell r="H66" t="str">
            <v>Е.М. Варнаева</v>
          </cell>
        </row>
        <row r="68">
          <cell r="A68" t="str">
            <v>Справочно:</v>
          </cell>
        </row>
        <row r="69">
          <cell r="A69" t="str">
            <v>Объем взрывания</v>
          </cell>
          <cell r="E69">
            <v>1670</v>
          </cell>
          <cell r="F69" t="str">
            <v>т.м3</v>
          </cell>
          <cell r="H69">
            <v>5026</v>
          </cell>
          <cell r="I69" t="str">
            <v>тт</v>
          </cell>
        </row>
        <row r="70">
          <cell r="A70" t="str">
            <v>в т.ч. руда</v>
          </cell>
          <cell r="C70">
            <v>0.19880239520958085</v>
          </cell>
          <cell r="E70">
            <v>332</v>
          </cell>
          <cell r="F70" t="str">
            <v>т.м3</v>
          </cell>
          <cell r="H70">
            <v>1106</v>
          </cell>
          <cell r="I70" t="str">
            <v>тт</v>
          </cell>
          <cell r="J70">
            <v>0.22005571030640669</v>
          </cell>
        </row>
        <row r="71">
          <cell r="A71" t="str">
            <v xml:space="preserve">          вскрыша</v>
          </cell>
          <cell r="C71">
            <v>0.80119760479041913</v>
          </cell>
          <cell r="E71">
            <v>1338</v>
          </cell>
          <cell r="F71" t="str">
            <v>т.м3</v>
          </cell>
          <cell r="H71">
            <v>3920</v>
          </cell>
          <cell r="I71" t="str">
            <v>тт</v>
          </cell>
          <cell r="J71">
            <v>0.77994428969359331</v>
          </cell>
        </row>
        <row r="513">
          <cell r="AA513">
            <v>0</v>
          </cell>
          <cell r="AE513">
            <v>0</v>
          </cell>
          <cell r="AI513">
            <v>0</v>
          </cell>
          <cell r="AM5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K1" t="str">
            <v>Утверждаю: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">
          <cell r="K1" t="str">
            <v>Утверждаю:</v>
          </cell>
        </row>
      </sheetData>
      <sheetData sheetId="58">
        <row r="1">
          <cell r="K1" t="str">
            <v>Утверждаю:</v>
          </cell>
        </row>
      </sheetData>
      <sheetData sheetId="59">
        <row r="1">
          <cell r="K1" t="str">
            <v>Утверждаю:</v>
          </cell>
        </row>
      </sheetData>
      <sheetData sheetId="60">
        <row r="1">
          <cell r="K1" t="str">
            <v>Утверждаю:</v>
          </cell>
        </row>
      </sheetData>
      <sheetData sheetId="61">
        <row r="1">
          <cell r="K1" t="str">
            <v>Утверждаю:</v>
          </cell>
        </row>
      </sheetData>
      <sheetData sheetId="62">
        <row r="1">
          <cell r="K1" t="str">
            <v>Утверждаю:</v>
          </cell>
        </row>
      </sheetData>
      <sheetData sheetId="63">
        <row r="1">
          <cell r="K1" t="str">
            <v>Утверждаю:</v>
          </cell>
        </row>
      </sheetData>
      <sheetData sheetId="64">
        <row r="1">
          <cell r="K1" t="str">
            <v>Утверждаю:</v>
          </cell>
        </row>
      </sheetData>
      <sheetData sheetId="65">
        <row r="1">
          <cell r="K1" t="str">
            <v>Утверждаю:</v>
          </cell>
        </row>
      </sheetData>
      <sheetData sheetId="66">
        <row r="1">
          <cell r="K1" t="str">
            <v>Утверждаю:</v>
          </cell>
        </row>
      </sheetData>
      <sheetData sheetId="67">
        <row r="1">
          <cell r="K1" t="str">
            <v>Утверждаю:</v>
          </cell>
        </row>
      </sheetData>
      <sheetData sheetId="68">
        <row r="1">
          <cell r="K1" t="str">
            <v>Утверждаю:</v>
          </cell>
        </row>
      </sheetData>
      <sheetData sheetId="69">
        <row r="1">
          <cell r="K1" t="str">
            <v>Утверждаю:</v>
          </cell>
        </row>
      </sheetData>
      <sheetData sheetId="70">
        <row r="1">
          <cell r="K1" t="str">
            <v>Утверждаю:</v>
          </cell>
        </row>
      </sheetData>
      <sheetData sheetId="71">
        <row r="1">
          <cell r="K1" t="str">
            <v>Утверждаю:</v>
          </cell>
        </row>
      </sheetData>
      <sheetData sheetId="72">
        <row r="1">
          <cell r="K1" t="str">
            <v>Утверждаю:</v>
          </cell>
        </row>
      </sheetData>
      <sheetData sheetId="73">
        <row r="1">
          <cell r="K1" t="str">
            <v>Утверждаю:</v>
          </cell>
        </row>
      </sheetData>
      <sheetData sheetId="74">
        <row r="1">
          <cell r="K1" t="str">
            <v>Утверждаю: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1">
          <cell r="K1" t="str">
            <v>Утверждаю:</v>
          </cell>
        </row>
      </sheetData>
      <sheetData sheetId="87">
        <row r="1">
          <cell r="K1" t="str">
            <v>Утверждаю:</v>
          </cell>
        </row>
      </sheetData>
      <sheetData sheetId="88">
        <row r="1">
          <cell r="K1" t="str">
            <v>Утверждаю:</v>
          </cell>
        </row>
      </sheetData>
      <sheetData sheetId="89">
        <row r="1">
          <cell r="K1" t="str">
            <v>Утверждаю:</v>
          </cell>
        </row>
      </sheetData>
      <sheetData sheetId="90">
        <row r="1">
          <cell r="K1" t="str">
            <v>Утверждаю:</v>
          </cell>
        </row>
      </sheetData>
      <sheetData sheetId="91">
        <row r="1">
          <cell r="K1" t="str">
            <v>Утверждаю:</v>
          </cell>
        </row>
      </sheetData>
      <sheetData sheetId="92">
        <row r="1">
          <cell r="K1" t="str">
            <v>Утверждаю:</v>
          </cell>
        </row>
      </sheetData>
      <sheetData sheetId="93">
        <row r="1">
          <cell r="K1" t="str">
            <v>Утверждаю:</v>
          </cell>
        </row>
      </sheetData>
      <sheetData sheetId="94">
        <row r="1">
          <cell r="K1" t="str">
            <v>Утверждаю:</v>
          </cell>
        </row>
      </sheetData>
      <sheetData sheetId="95">
        <row r="1">
          <cell r="K1" t="str">
            <v>Утверждаю:</v>
          </cell>
        </row>
      </sheetData>
      <sheetData sheetId="96">
        <row r="1">
          <cell r="K1" t="str">
            <v>Утверждаю:</v>
          </cell>
        </row>
      </sheetData>
      <sheetData sheetId="97">
        <row r="1">
          <cell r="K1" t="str">
            <v>Утверждаю:</v>
          </cell>
        </row>
      </sheetData>
      <sheetData sheetId="98">
        <row r="1">
          <cell r="K1" t="str">
            <v>Утверждаю:</v>
          </cell>
        </row>
      </sheetData>
      <sheetData sheetId="99">
        <row r="1">
          <cell r="K1" t="str">
            <v>Утверждаю:</v>
          </cell>
        </row>
      </sheetData>
      <sheetData sheetId="100">
        <row r="1">
          <cell r="K1" t="str">
            <v>Утверждаю:</v>
          </cell>
        </row>
      </sheetData>
      <sheetData sheetId="101">
        <row r="1">
          <cell r="K1" t="str">
            <v>Утверждаю:</v>
          </cell>
        </row>
      </sheetData>
      <sheetData sheetId="102">
        <row r="1">
          <cell r="K1" t="str">
            <v>Утверждаю:</v>
          </cell>
        </row>
      </sheetData>
      <sheetData sheetId="103">
        <row r="1">
          <cell r="K1" t="str">
            <v>Утверждаю:</v>
          </cell>
        </row>
      </sheetData>
      <sheetData sheetId="104">
        <row r="1">
          <cell r="K1" t="str">
            <v>Утверждаю:</v>
          </cell>
        </row>
      </sheetData>
      <sheetData sheetId="105">
        <row r="1">
          <cell r="K1" t="str">
            <v>Утверждаю:</v>
          </cell>
        </row>
      </sheetData>
      <sheetData sheetId="106">
        <row r="1">
          <cell r="K1" t="str">
            <v>Утверждаю:</v>
          </cell>
        </row>
      </sheetData>
      <sheetData sheetId="107">
        <row r="1">
          <cell r="K1" t="str">
            <v>Утверждаю:</v>
          </cell>
        </row>
      </sheetData>
      <sheetData sheetId="108">
        <row r="1">
          <cell r="K1" t="str">
            <v>Утверждаю:</v>
          </cell>
        </row>
      </sheetData>
      <sheetData sheetId="109">
        <row r="1">
          <cell r="K1" t="str">
            <v>Утверждаю:</v>
          </cell>
        </row>
      </sheetData>
      <sheetData sheetId="110">
        <row r="1">
          <cell r="K1" t="str">
            <v>Утверждаю:</v>
          </cell>
        </row>
      </sheetData>
      <sheetData sheetId="111">
        <row r="1">
          <cell r="K1" t="str">
            <v>Утверждаю:</v>
          </cell>
        </row>
      </sheetData>
      <sheetData sheetId="112">
        <row r="1">
          <cell r="K1" t="str">
            <v>Утверждаю:</v>
          </cell>
        </row>
      </sheetData>
      <sheetData sheetId="113">
        <row r="1">
          <cell r="K1" t="str">
            <v>Утверждаю:</v>
          </cell>
        </row>
      </sheetData>
      <sheetData sheetId="114">
        <row r="1">
          <cell r="K1" t="str">
            <v>Утверждаю:</v>
          </cell>
        </row>
      </sheetData>
      <sheetData sheetId="115">
        <row r="1">
          <cell r="K1" t="str">
            <v>Утверждаю:</v>
          </cell>
        </row>
      </sheetData>
      <sheetData sheetId="116">
        <row r="1">
          <cell r="K1" t="str">
            <v>Утверждаю:</v>
          </cell>
        </row>
      </sheetData>
      <sheetData sheetId="117">
        <row r="1">
          <cell r="K1" t="str">
            <v>Утверждаю:</v>
          </cell>
        </row>
      </sheetData>
      <sheetData sheetId="118">
        <row r="1">
          <cell r="K1" t="str">
            <v>Утверждаю:</v>
          </cell>
        </row>
      </sheetData>
      <sheetData sheetId="119">
        <row r="1">
          <cell r="K1" t="str">
            <v>Утверждаю:</v>
          </cell>
        </row>
      </sheetData>
      <sheetData sheetId="120">
        <row r="1">
          <cell r="K1" t="str">
            <v>Утверждаю:</v>
          </cell>
        </row>
      </sheetData>
      <sheetData sheetId="121">
        <row r="1">
          <cell r="K1" t="str">
            <v>Утверждаю:</v>
          </cell>
        </row>
      </sheetData>
      <sheetData sheetId="122">
        <row r="1">
          <cell r="K1" t="str">
            <v>Утверждаю:</v>
          </cell>
        </row>
      </sheetData>
      <sheetData sheetId="123">
        <row r="1">
          <cell r="K1" t="str">
            <v>Утверждаю:</v>
          </cell>
        </row>
      </sheetData>
      <sheetData sheetId="124">
        <row r="1">
          <cell r="K1" t="str">
            <v>Утверждаю:</v>
          </cell>
        </row>
      </sheetData>
      <sheetData sheetId="125">
        <row r="1">
          <cell r="K1" t="str">
            <v>Утверждаю:</v>
          </cell>
        </row>
      </sheetData>
      <sheetData sheetId="126">
        <row r="1">
          <cell r="K1" t="str">
            <v>Утверждаю:</v>
          </cell>
        </row>
      </sheetData>
      <sheetData sheetId="127">
        <row r="1">
          <cell r="K1" t="str">
            <v>Утверждаю:</v>
          </cell>
        </row>
      </sheetData>
      <sheetData sheetId="128">
        <row r="1">
          <cell r="K1" t="str">
            <v>Утверждаю:</v>
          </cell>
        </row>
      </sheetData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3">
          <cell r="B3">
            <v>0</v>
          </cell>
        </row>
      </sheetData>
      <sheetData sheetId="251">
        <row r="3">
          <cell r="B3">
            <v>0</v>
          </cell>
        </row>
      </sheetData>
      <sheetData sheetId="252">
        <row r="3">
          <cell r="B3">
            <v>0</v>
          </cell>
        </row>
      </sheetData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/>
      <sheetData sheetId="268" refreshError="1"/>
      <sheetData sheetId="269">
        <row r="3">
          <cell r="C3" t="str">
            <v>в долл. США</v>
          </cell>
        </row>
      </sheetData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>
        <row r="2">
          <cell r="A2" t="str">
            <v>ВРТ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>
        <row r="1">
          <cell r="A1">
            <v>15</v>
          </cell>
        </row>
      </sheetData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>
        <row r="1">
          <cell r="A1">
            <v>15</v>
          </cell>
        </row>
      </sheetData>
      <sheetData sheetId="355"/>
      <sheetData sheetId="356"/>
      <sheetData sheetId="357"/>
      <sheetData sheetId="358">
        <row r="1">
          <cell r="K1" t="str">
            <v>Утверждаю:</v>
          </cell>
        </row>
      </sheetData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>
        <row r="1">
          <cell r="K1" t="str">
            <v>Утверждаю:</v>
          </cell>
        </row>
      </sheetData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KAR10"/>
      <sheetName val="Рез_т"/>
      <sheetName val="ПАССАЖ. И ВСПОМ. ТРАНСП."/>
      <sheetName val="Исходные"/>
      <sheetName val="Const"/>
      <sheetName val="Лист3"/>
      <sheetName val="МЭМР"/>
      <sheetName val="прогноз"/>
      <sheetName val="Статьи"/>
      <sheetName val="ИТОГОВАЯ"/>
      <sheetName val="цена"/>
      <sheetName val="ОКВЭД_свод"/>
      <sheetName val="Контакты"/>
      <sheetName val="текучесть"/>
      <sheetName val="Assumptions"/>
      <sheetName val="МБП"/>
      <sheetName val="Расчет-выпуск"/>
      <sheetName val="2.4_Календарь"/>
      <sheetName val="Дефл."/>
      <sheetName val="Справочник"/>
    </sheetNames>
    <sheetDataSet>
      <sheetData sheetId="0" refreshError="1"/>
      <sheetData sheetId="1" refreshError="1"/>
      <sheetData sheetId="2" refreshError="1">
        <row r="7">
          <cell r="C7">
            <v>2.6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грузка"/>
      <sheetName val="оплата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_мат"/>
      <sheetName val="Справочники"/>
      <sheetName val="ставки"/>
      <sheetName val="1.401.2"/>
      <sheetName val="Свод"/>
      <sheetName val="Face"/>
      <sheetName val="1.411.1"/>
      <sheetName val="Реестр платежей"/>
      <sheetName val="Inventories as of 03.20"/>
      <sheetName val="KEY"/>
      <sheetName val="Классиф_"/>
      <sheetName val="13 NGDO"/>
      <sheetName val="Macro"/>
      <sheetName val="Oil Consumption – barrels"/>
      <sheetName val="Financing"/>
      <sheetName val="Исходные"/>
      <sheetName val="Проводки'02"/>
      <sheetName val="ГК_Дебет"/>
      <sheetName val="Инвентар книга база"/>
      <sheetName val="Программа"/>
      <sheetName val="6110.01+"/>
      <sheetName val="Константы"/>
      <sheetName val="Номенклатура"/>
      <sheetName val="Приложение 3"/>
      <sheetName val="Дефлятор"/>
      <sheetName val="Закупки"/>
      <sheetName val="сметы СКО 3кв03г."/>
      <sheetName val="sverxtip"/>
      <sheetName val="Титул"/>
      <sheetName val="№3(запасы)на 01.01.04"/>
      <sheetName val="Об-0 январь"/>
      <sheetName val="ПЭБ-1-02-Ф_"/>
      <sheetName val="ПЭБ-1-03-Ф_(январь)"/>
      <sheetName val="ПЭБ-1-09-Ф_(янв)"/>
      <sheetName val="ПЭБ_-1-11-Ф_"/>
      <sheetName val="ПЭБ_-2-02-Ф"/>
      <sheetName val="Кедровский"/>
      <sheetName val="Salary"/>
      <sheetName val="16пКГМК(по оплате)"/>
      <sheetName val="Премия"/>
      <sheetName val="Ф3 1 лист"/>
      <sheetName val="Sheet12"/>
      <sheetName val="Рез-т"/>
      <sheetName val="Заказ"/>
      <sheetName val="сортамент"/>
      <sheetName val="ETC"/>
      <sheetName val="Шаблон"/>
      <sheetName val="Расчет-выпуск"/>
    </sheetNames>
    <sheetDataSet>
      <sheetData sheetId="0" refreshError="1">
        <row r="2">
          <cell r="A2" t="str">
            <v>ОАО Разрез Березовский</v>
          </cell>
        </row>
        <row r="3">
          <cell r="A3" t="str">
            <v>ОАО Разрез Назаровский</v>
          </cell>
        </row>
        <row r="4">
          <cell r="A4" t="str">
            <v>ОАО Разрез Бородинский</v>
          </cell>
        </row>
        <row r="5">
          <cell r="A5" t="str">
            <v>ОАО Разрез Изыхский</v>
          </cell>
        </row>
        <row r="6">
          <cell r="A6" t="str">
            <v>ОАО Разрез Восточно-Бейский</v>
          </cell>
        </row>
        <row r="7">
          <cell r="A7" t="str">
            <v>ОАО Черногорская УК</v>
          </cell>
        </row>
        <row r="8">
          <cell r="A8" t="str">
            <v>ОАО Востсибуголь</v>
          </cell>
        </row>
        <row r="9">
          <cell r="A9" t="str">
            <v>ОАО Разрез Тулунский</v>
          </cell>
        </row>
        <row r="10">
          <cell r="A10" t="str">
            <v>ОАО Разрез Тугнуйский</v>
          </cell>
        </row>
        <row r="11">
          <cell r="A11" t="str">
            <v>ЗАО Солнцевское</v>
          </cell>
        </row>
        <row r="12">
          <cell r="A12" t="str">
            <v>ОАО Лермонтовское</v>
          </cell>
        </row>
        <row r="13">
          <cell r="A13" t="str">
            <v>ООО Поронайская ЦОФ</v>
          </cell>
        </row>
        <row r="14">
          <cell r="A14" t="str">
            <v>ОАО Поярковуголь</v>
          </cell>
        </row>
        <row r="15">
          <cell r="A15" t="str">
            <v>ООО Обогатительная фабрика</v>
          </cell>
        </row>
        <row r="16">
          <cell r="A16" t="str">
            <v>ОАО Центральное</v>
          </cell>
        </row>
        <row r="17">
          <cell r="A17" t="str">
            <v>ОАО Разрез Лопатинский</v>
          </cell>
        </row>
        <row r="18">
          <cell r="A18" t="str">
            <v>ОАО Читинская УК</v>
          </cell>
        </row>
        <row r="19">
          <cell r="A19" t="str">
            <v>ОАО Разрез Харанорский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Воронц"/>
      <sheetName val="воронц вс"/>
      <sheetName val="Воронц А"/>
      <sheetName val="Албазино"/>
      <sheetName val="Албазино вс"/>
      <sheetName val="АГМК"/>
      <sheetName val="АГМК вс"/>
      <sheetName val="Майское"/>
      <sheetName val="Майское вс"/>
    </sheetNames>
    <sheetDataSet>
      <sheetData sheetId="0">
        <row r="25">
          <cell r="B25">
            <v>31.103476799999999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с SRK"/>
      <sheetName val="CASH"/>
      <sheetName val="СЕБЕСТОИМОСТЬ"/>
      <sheetName val="СводнаяПоПеределам"/>
      <sheetName val="СводнаяПоСтатьямС_НДС"/>
      <sheetName val="ИТОГОВАЯ"/>
      <sheetName val="ФЗП 2005"/>
      <sheetName val="ЦЕНЫ"/>
      <sheetName val="АВТОБУСЫ"/>
      <sheetName val="Автошины и АКБ&amp;ХОЗ"/>
      <sheetName val="КОНСТАНТЫ"/>
      <sheetName val="1.1.1-ПЛАН ГР"/>
      <sheetName val="ОТВАЛЫ"/>
      <sheetName val="1.1.2-БУРЕНИЕ"/>
      <sheetName val="1.1.3-ПОГРУЗКА"/>
      <sheetName val="1.1.4-ТЕХТРАНСПОРТ"/>
      <sheetName val="1.1.5-БУЛЬДОЗЕРЫ"/>
      <sheetName val="1.1.6-БАЛАНС ВРЕМЕНИ"/>
      <sheetName val="1.3.1-ГРР ОБЪЕМЫ"/>
      <sheetName val="1.3.2-ГРР БАЛАНС"/>
      <sheetName val="1.3.3-РАСЧЕТ ГРР"/>
      <sheetName val="1.4.1(1)-ЗИФ КВ"/>
      <sheetName val="1.4.1(2)-ЗИФ УВП"/>
      <sheetName val="1.4.2-ПОГРУЗКИ ЗИФ"/>
      <sheetName val="1.5.2-ХОЗТРАНСПОРТ"/>
      <sheetName val="1.5.3-ОБОРУДОВАНИЕ"/>
      <sheetName val="1.6.1-КОТЕЛЬНЫЕ"/>
      <sheetName val="1.6.3-ДЭС"/>
      <sheetName val="БЕЛАЗ"/>
      <sheetName val="ГСМ БЕЛАЗ"/>
      <sheetName val="КВАРТ ВРЕМЯ РАБОТЫ"/>
      <sheetName val="ПРОИЗВ ЭКСК"/>
      <sheetName val="РАСЧЕТ ВВ"/>
      <sheetName val="ШЛАНГИ КВ"/>
      <sheetName val="АФФИНА}I{"/>
      <sheetName val="ЛИЗИНГ"/>
      <sheetName val="НАЛОГИ"/>
      <sheetName val="ЗЕМ. НАЛОГ"/>
      <sheetName val="ГАЗ"/>
      <sheetName val="ГСМ ХОЗТРАНСПОРТ"/>
      <sheetName val="ЭНЕРГИЯ"/>
      <sheetName val="ТехПД"/>
      <sheetName val="Перевозка ТМЦ"/>
      <sheetName val="Реализация техники"/>
      <sheetName val="Проект2002"/>
      <sheetName val="Лист1"/>
      <sheetName val="текучесть"/>
      <sheetName val="Рез-т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Segments and Uni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>
        <row r="4"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</row>
      </sheetData>
      <sheetData sheetId="5"/>
      <sheetData sheetId="6"/>
      <sheetData sheetId="7">
        <row r="4">
          <cell r="F4">
            <v>2015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"/>
      <sheetName val="Environment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Segments and Uni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  <cell r="M4">
            <v>2022</v>
          </cell>
        </row>
      </sheetData>
      <sheetData sheetId="6">
        <row r="4"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  <cell r="M4">
            <v>2022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&amp;S"/>
      <sheetName val="Employees"/>
      <sheetName val="Climate Change"/>
      <sheetName val="Environment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>
        <row r="25">
          <cell r="G25">
            <v>15162</v>
          </cell>
          <cell r="H25">
            <v>15024.445189999999</v>
          </cell>
        </row>
      </sheetData>
      <sheetData sheetId="6"/>
      <sheetData sheetId="7"/>
      <sheetData sheetId="8">
        <row r="15">
          <cell r="C15">
            <v>181959016.87105</v>
          </cell>
          <cell r="D15">
            <v>7585.3007500000003</v>
          </cell>
          <cell r="E15">
            <v>181951431.57029998</v>
          </cell>
          <cell r="F15">
            <v>31616695.117000006</v>
          </cell>
          <cell r="G15">
            <v>1491.8750000000002</v>
          </cell>
          <cell r="H15">
            <v>31615203.242000002</v>
          </cell>
          <cell r="I15">
            <v>4829.7330000000002</v>
          </cell>
          <cell r="J15">
            <v>3187.41</v>
          </cell>
          <cell r="K15">
            <v>1642.3230000000001</v>
          </cell>
          <cell r="N15">
            <v>190.81899999999999</v>
          </cell>
          <cell r="O15">
            <v>0.76700000000000002</v>
          </cell>
          <cell r="Q15">
            <v>95.399999999999991</v>
          </cell>
          <cell r="R15">
            <v>42.599000000000004</v>
          </cell>
          <cell r="S15">
            <v>141217086.51499999</v>
          </cell>
          <cell r="T15">
            <v>1813.136</v>
          </cell>
          <cell r="U15">
            <v>141215273.37900001</v>
          </cell>
          <cell r="V15">
            <v>750.50279999999998</v>
          </cell>
          <cell r="W15">
            <v>549.90280000000007</v>
          </cell>
          <cell r="X15">
            <v>200.6</v>
          </cell>
          <cell r="Y15">
            <v>169287547.72</v>
          </cell>
          <cell r="Z15">
            <v>12627994.838</v>
          </cell>
          <cell r="AA15">
            <v>11279395.374</v>
          </cell>
          <cell r="AB15">
            <v>1348599.4639999999</v>
          </cell>
          <cell r="AC15">
            <v>43474.31305000186</v>
          </cell>
        </row>
      </sheetData>
      <sheetData sheetId="9">
        <row r="15">
          <cell r="C15">
            <v>27853.037273017559</v>
          </cell>
          <cell r="D15">
            <v>2846.5227462888156</v>
          </cell>
          <cell r="E15">
            <v>1354.8995888191816</v>
          </cell>
          <cell r="F15">
            <v>2103.1380962131834</v>
          </cell>
          <cell r="G15">
            <v>5226.1710576049618</v>
          </cell>
          <cell r="H15">
            <v>86.977083509016353</v>
          </cell>
          <cell r="I15">
            <v>59.874571753568475</v>
          </cell>
          <cell r="J15">
            <v>118.07425886743965</v>
          </cell>
          <cell r="K15">
            <v>2.5007022592565051</v>
          </cell>
          <cell r="L15">
            <v>15443.320803255603</v>
          </cell>
          <cell r="M15">
            <v>611.55836444652948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"/>
      <sheetName val="Esc Rates"/>
      <sheetName val="Forecast00"/>
      <sheetName val="Import Macro"/>
      <sheetName val="Unescalated Budget "/>
      <sheetName val="Act Elem vs 2000 Budget"/>
      <sheetName val="Sheet1"/>
      <sheetName val="Escalated Budget"/>
      <sheetName val="FORECAST BUDGET"/>
      <sheetName val="Forecast Activity"/>
      <sheetName val="BUDGET"/>
      <sheetName val="Закупки"/>
      <sheetName val="4"/>
      <sheetName val="Незав.пр-во "/>
    </sheetNames>
    <sheetDataSet>
      <sheetData sheetId="0" refreshError="1">
        <row r="1">
          <cell r="A1" t="str">
            <v>T</v>
          </cell>
          <cell r="C1" t="str">
            <v>01</v>
          </cell>
          <cell r="E1" t="str">
            <v>F127</v>
          </cell>
        </row>
        <row r="2">
          <cell r="A2" t="str">
            <v>T</v>
          </cell>
          <cell r="C2" t="str">
            <v>01</v>
          </cell>
          <cell r="E2" t="str">
            <v>F049</v>
          </cell>
        </row>
        <row r="3">
          <cell r="A3" t="str">
            <v>T</v>
          </cell>
          <cell r="C3" t="str">
            <v>01</v>
          </cell>
          <cell r="E3" t="str">
            <v>F001</v>
          </cell>
        </row>
        <row r="4">
          <cell r="A4" t="str">
            <v>T</v>
          </cell>
          <cell r="C4" t="str">
            <v>01</v>
          </cell>
          <cell r="E4" t="str">
            <v>G001</v>
          </cell>
        </row>
        <row r="5">
          <cell r="A5" t="str">
            <v>T</v>
          </cell>
          <cell r="C5" t="str">
            <v>01</v>
          </cell>
          <cell r="E5" t="str">
            <v>G002</v>
          </cell>
        </row>
        <row r="6">
          <cell r="A6" t="str">
            <v>T</v>
          </cell>
          <cell r="C6" t="str">
            <v>01</v>
          </cell>
          <cell r="E6" t="str">
            <v>G017</v>
          </cell>
        </row>
        <row r="7">
          <cell r="A7" t="str">
            <v>T</v>
          </cell>
          <cell r="C7" t="str">
            <v>01</v>
          </cell>
          <cell r="E7" t="str">
            <v>G026</v>
          </cell>
        </row>
        <row r="8">
          <cell r="A8" t="str">
            <v>T</v>
          </cell>
          <cell r="C8" t="str">
            <v>01</v>
          </cell>
          <cell r="E8" t="str">
            <v>G022</v>
          </cell>
        </row>
        <row r="9">
          <cell r="A9" t="str">
            <v>T</v>
          </cell>
          <cell r="C9" t="str">
            <v>01</v>
          </cell>
          <cell r="E9" t="str">
            <v>H024</v>
          </cell>
        </row>
        <row r="10">
          <cell r="A10" t="str">
            <v>T</v>
          </cell>
          <cell r="C10" t="str">
            <v>01</v>
          </cell>
          <cell r="E10" t="str">
            <v>L000</v>
          </cell>
        </row>
        <row r="11">
          <cell r="A11" t="str">
            <v>T</v>
          </cell>
          <cell r="C11" t="str">
            <v>01</v>
          </cell>
          <cell r="E11" t="str">
            <v>L003</v>
          </cell>
        </row>
        <row r="12">
          <cell r="A12" t="str">
            <v>T</v>
          </cell>
          <cell r="C12" t="str">
            <v>01</v>
          </cell>
          <cell r="E12" t="str">
            <v>L005</v>
          </cell>
        </row>
        <row r="13">
          <cell r="A13" t="str">
            <v>T</v>
          </cell>
          <cell r="C13" t="str">
            <v>01</v>
          </cell>
          <cell r="E13" t="str">
            <v>L006</v>
          </cell>
        </row>
        <row r="14">
          <cell r="A14" t="str">
            <v>T</v>
          </cell>
          <cell r="C14" t="str">
            <v>01</v>
          </cell>
          <cell r="E14" t="str">
            <v>L007</v>
          </cell>
        </row>
        <row r="15">
          <cell r="A15" t="str">
            <v>T</v>
          </cell>
          <cell r="C15" t="str">
            <v>01</v>
          </cell>
          <cell r="E15" t="str">
            <v>L021</v>
          </cell>
        </row>
        <row r="16">
          <cell r="A16" t="str">
            <v>T</v>
          </cell>
          <cell r="C16" t="str">
            <v>01</v>
          </cell>
          <cell r="E16" t="str">
            <v>L010</v>
          </cell>
        </row>
        <row r="17">
          <cell r="A17" t="str">
            <v>T</v>
          </cell>
          <cell r="C17" t="str">
            <v>01</v>
          </cell>
          <cell r="E17" t="str">
            <v>L150</v>
          </cell>
        </row>
        <row r="18">
          <cell r="A18" t="str">
            <v>T</v>
          </cell>
          <cell r="C18" t="str">
            <v>01</v>
          </cell>
          <cell r="E18" t="str">
            <v>L151</v>
          </cell>
        </row>
        <row r="19">
          <cell r="A19" t="str">
            <v>T</v>
          </cell>
          <cell r="C19" t="str">
            <v>01</v>
          </cell>
          <cell r="E19" t="str">
            <v>J001</v>
          </cell>
        </row>
        <row r="20">
          <cell r="A20" t="str">
            <v>T</v>
          </cell>
          <cell r="C20" t="str">
            <v>01</v>
          </cell>
          <cell r="E20" t="str">
            <v>J002</v>
          </cell>
        </row>
        <row r="21">
          <cell r="A21" t="str">
            <v>T</v>
          </cell>
          <cell r="C21" t="str">
            <v>01</v>
          </cell>
          <cell r="E21" t="str">
            <v>J003</v>
          </cell>
        </row>
        <row r="22">
          <cell r="A22" t="str">
            <v>T</v>
          </cell>
          <cell r="C22" t="str">
            <v>01</v>
          </cell>
          <cell r="E22" t="str">
            <v>J004</v>
          </cell>
        </row>
        <row r="23">
          <cell r="A23" t="str">
            <v>T</v>
          </cell>
          <cell r="C23" t="str">
            <v>02</v>
          </cell>
          <cell r="E23" t="str">
            <v>G002</v>
          </cell>
        </row>
        <row r="24">
          <cell r="A24" t="str">
            <v>T</v>
          </cell>
          <cell r="C24" t="str">
            <v>02</v>
          </cell>
          <cell r="E24" t="str">
            <v>G017</v>
          </cell>
        </row>
        <row r="25">
          <cell r="A25" t="str">
            <v>T</v>
          </cell>
          <cell r="C25" t="str">
            <v>02</v>
          </cell>
          <cell r="E25" t="str">
            <v>G022</v>
          </cell>
        </row>
        <row r="26">
          <cell r="A26" t="str">
            <v>T</v>
          </cell>
          <cell r="C26" t="str">
            <v>02</v>
          </cell>
          <cell r="E26" t="str">
            <v>G024</v>
          </cell>
        </row>
        <row r="27">
          <cell r="A27" t="str">
            <v>T</v>
          </cell>
          <cell r="C27" t="str">
            <v>02</v>
          </cell>
          <cell r="E27" t="str">
            <v>G026</v>
          </cell>
        </row>
        <row r="28">
          <cell r="A28" t="str">
            <v>T</v>
          </cell>
          <cell r="C28" t="str">
            <v>02</v>
          </cell>
          <cell r="E28" t="str">
            <v>H024</v>
          </cell>
        </row>
        <row r="29">
          <cell r="A29" t="str">
            <v>T</v>
          </cell>
          <cell r="C29" t="str">
            <v>02</v>
          </cell>
          <cell r="E29" t="str">
            <v>H002</v>
          </cell>
        </row>
        <row r="30">
          <cell r="A30" t="str">
            <v>T</v>
          </cell>
          <cell r="C30" t="str">
            <v>02</v>
          </cell>
          <cell r="E30" t="str">
            <v>J001</v>
          </cell>
        </row>
        <row r="31">
          <cell r="A31" t="str">
            <v>T</v>
          </cell>
          <cell r="C31" t="str">
            <v>02</v>
          </cell>
          <cell r="E31" t="str">
            <v>J002</v>
          </cell>
        </row>
        <row r="32">
          <cell r="A32" t="str">
            <v>T</v>
          </cell>
          <cell r="C32" t="str">
            <v>02</v>
          </cell>
          <cell r="E32" t="str">
            <v>J003</v>
          </cell>
        </row>
        <row r="33">
          <cell r="A33" t="str">
            <v>T</v>
          </cell>
          <cell r="C33" t="str">
            <v>02</v>
          </cell>
          <cell r="E33" t="str">
            <v>J004</v>
          </cell>
        </row>
        <row r="34">
          <cell r="A34" t="str">
            <v>T</v>
          </cell>
          <cell r="C34" t="str">
            <v>02</v>
          </cell>
          <cell r="E34" t="str">
            <v>L000</v>
          </cell>
        </row>
        <row r="35">
          <cell r="A35" t="str">
            <v>T</v>
          </cell>
          <cell r="C35" t="str">
            <v>02</v>
          </cell>
          <cell r="E35" t="str">
            <v>L003</v>
          </cell>
        </row>
        <row r="36">
          <cell r="A36" t="str">
            <v>T</v>
          </cell>
          <cell r="C36" t="str">
            <v>02</v>
          </cell>
          <cell r="E36" t="str">
            <v>L005</v>
          </cell>
        </row>
        <row r="37">
          <cell r="A37" t="str">
            <v>T</v>
          </cell>
          <cell r="C37" t="str">
            <v>02</v>
          </cell>
          <cell r="E37" t="str">
            <v>L006</v>
          </cell>
        </row>
        <row r="38">
          <cell r="A38" t="str">
            <v>T</v>
          </cell>
          <cell r="C38" t="str">
            <v>02</v>
          </cell>
          <cell r="E38" t="str">
            <v>L007</v>
          </cell>
        </row>
        <row r="39">
          <cell r="A39" t="str">
            <v>T</v>
          </cell>
          <cell r="C39" t="str">
            <v>02</v>
          </cell>
          <cell r="E39" t="str">
            <v>L021</v>
          </cell>
        </row>
        <row r="40">
          <cell r="A40" t="str">
            <v>T</v>
          </cell>
          <cell r="C40" t="str">
            <v>02</v>
          </cell>
          <cell r="E40" t="str">
            <v>L010</v>
          </cell>
        </row>
        <row r="41">
          <cell r="A41" t="str">
            <v>T</v>
          </cell>
          <cell r="C41" t="str">
            <v>02</v>
          </cell>
          <cell r="E41" t="str">
            <v>L150</v>
          </cell>
        </row>
        <row r="42">
          <cell r="A42" t="str">
            <v>T</v>
          </cell>
          <cell r="C42" t="str">
            <v>02</v>
          </cell>
          <cell r="E42" t="str">
            <v>L151</v>
          </cell>
        </row>
        <row r="43">
          <cell r="A43" t="str">
            <v>T</v>
          </cell>
          <cell r="C43" t="str">
            <v>02</v>
          </cell>
          <cell r="E43" t="str">
            <v>F049</v>
          </cell>
        </row>
        <row r="44">
          <cell r="A44" t="str">
            <v>T</v>
          </cell>
          <cell r="C44" t="str">
            <v>02</v>
          </cell>
          <cell r="E44" t="str">
            <v>F127</v>
          </cell>
        </row>
        <row r="45">
          <cell r="A45" t="str">
            <v>T</v>
          </cell>
          <cell r="C45" t="str">
            <v>02</v>
          </cell>
          <cell r="E45" t="str">
            <v>F001</v>
          </cell>
        </row>
        <row r="46">
          <cell r="A46" t="str">
            <v>T</v>
          </cell>
          <cell r="C46" t="str">
            <v>03</v>
          </cell>
          <cell r="E46" t="str">
            <v>G002</v>
          </cell>
        </row>
        <row r="47">
          <cell r="A47" t="str">
            <v>T</v>
          </cell>
          <cell r="C47" t="str">
            <v>03</v>
          </cell>
          <cell r="E47" t="str">
            <v>C001</v>
          </cell>
        </row>
        <row r="48">
          <cell r="A48" t="str">
            <v>T</v>
          </cell>
          <cell r="C48" t="str">
            <v>03</v>
          </cell>
          <cell r="E48" t="str">
            <v>C002</v>
          </cell>
        </row>
        <row r="49">
          <cell r="A49" t="str">
            <v>T</v>
          </cell>
          <cell r="C49" t="str">
            <v>03</v>
          </cell>
          <cell r="E49" t="str">
            <v>C003</v>
          </cell>
        </row>
        <row r="50">
          <cell r="A50" t="str">
            <v>T</v>
          </cell>
          <cell r="C50" t="str">
            <v>03</v>
          </cell>
          <cell r="E50" t="str">
            <v>C004</v>
          </cell>
        </row>
        <row r="51">
          <cell r="A51" t="str">
            <v>T</v>
          </cell>
          <cell r="C51" t="str">
            <v>03</v>
          </cell>
          <cell r="E51" t="str">
            <v>C005</v>
          </cell>
        </row>
        <row r="52">
          <cell r="A52" t="str">
            <v>T</v>
          </cell>
          <cell r="C52" t="str">
            <v>03</v>
          </cell>
          <cell r="E52" t="str">
            <v>C006</v>
          </cell>
        </row>
        <row r="53">
          <cell r="A53" t="str">
            <v>T</v>
          </cell>
          <cell r="C53" t="str">
            <v>03</v>
          </cell>
          <cell r="E53" t="str">
            <v>C007</v>
          </cell>
        </row>
        <row r="54">
          <cell r="A54" t="str">
            <v>T</v>
          </cell>
          <cell r="C54" t="str">
            <v>03</v>
          </cell>
          <cell r="E54" t="str">
            <v>C008</v>
          </cell>
        </row>
        <row r="55">
          <cell r="A55" t="str">
            <v>T</v>
          </cell>
          <cell r="C55" t="str">
            <v>03</v>
          </cell>
          <cell r="E55" t="str">
            <v>C009</v>
          </cell>
        </row>
        <row r="56">
          <cell r="A56" t="str">
            <v>T</v>
          </cell>
          <cell r="C56" t="str">
            <v>03</v>
          </cell>
          <cell r="E56" t="str">
            <v>C010</v>
          </cell>
        </row>
        <row r="57">
          <cell r="A57" t="str">
            <v>T</v>
          </cell>
          <cell r="C57" t="str">
            <v>03</v>
          </cell>
          <cell r="E57" t="str">
            <v>C011</v>
          </cell>
        </row>
        <row r="58">
          <cell r="A58" t="str">
            <v>T</v>
          </cell>
          <cell r="C58" t="str">
            <v>03</v>
          </cell>
          <cell r="E58" t="str">
            <v>C100</v>
          </cell>
        </row>
        <row r="59">
          <cell r="A59" t="str">
            <v>T</v>
          </cell>
          <cell r="C59" t="str">
            <v>03</v>
          </cell>
          <cell r="E59" t="str">
            <v>C101</v>
          </cell>
        </row>
        <row r="60">
          <cell r="A60" t="str">
            <v>T</v>
          </cell>
          <cell r="C60" t="str">
            <v>03</v>
          </cell>
          <cell r="E60" t="str">
            <v>C102</v>
          </cell>
        </row>
        <row r="61">
          <cell r="A61" t="str">
            <v>T</v>
          </cell>
          <cell r="C61" t="str">
            <v>03</v>
          </cell>
          <cell r="E61" t="str">
            <v>C103</v>
          </cell>
        </row>
        <row r="62">
          <cell r="A62" t="str">
            <v>T</v>
          </cell>
          <cell r="C62" t="str">
            <v>03</v>
          </cell>
          <cell r="E62" t="str">
            <v>C104</v>
          </cell>
        </row>
        <row r="63">
          <cell r="A63" t="str">
            <v>T</v>
          </cell>
          <cell r="C63" t="str">
            <v>03</v>
          </cell>
          <cell r="E63" t="str">
            <v>C105</v>
          </cell>
        </row>
        <row r="64">
          <cell r="A64" t="str">
            <v>T</v>
          </cell>
          <cell r="C64" t="str">
            <v>03</v>
          </cell>
          <cell r="E64" t="str">
            <v>C106</v>
          </cell>
        </row>
        <row r="65">
          <cell r="A65" t="str">
            <v>T</v>
          </cell>
          <cell r="C65" t="str">
            <v>03</v>
          </cell>
          <cell r="E65" t="str">
            <v>C107</v>
          </cell>
        </row>
        <row r="66">
          <cell r="A66" t="str">
            <v>T</v>
          </cell>
          <cell r="C66" t="str">
            <v>03</v>
          </cell>
          <cell r="E66" t="str">
            <v>C108</v>
          </cell>
        </row>
        <row r="67">
          <cell r="A67" t="str">
            <v>T</v>
          </cell>
          <cell r="C67" t="str">
            <v>03</v>
          </cell>
          <cell r="E67" t="str">
            <v>C109</v>
          </cell>
        </row>
        <row r="68">
          <cell r="A68" t="str">
            <v>G</v>
          </cell>
          <cell r="C68" t="str">
            <v>05</v>
          </cell>
          <cell r="E68" t="str">
            <v>G003</v>
          </cell>
        </row>
        <row r="69">
          <cell r="A69" t="str">
            <v>G</v>
          </cell>
          <cell r="C69" t="str">
            <v>05</v>
          </cell>
          <cell r="E69" t="str">
            <v>G005</v>
          </cell>
        </row>
        <row r="70">
          <cell r="A70" t="str">
            <v>G</v>
          </cell>
          <cell r="C70" t="str">
            <v>05</v>
          </cell>
          <cell r="E70" t="str">
            <v>G026</v>
          </cell>
        </row>
        <row r="71">
          <cell r="A71" t="str">
            <v>G</v>
          </cell>
          <cell r="C71" t="str">
            <v>05</v>
          </cell>
          <cell r="E71" t="str">
            <v>G024</v>
          </cell>
        </row>
        <row r="72">
          <cell r="A72" t="str">
            <v>G</v>
          </cell>
          <cell r="C72" t="str">
            <v>05</v>
          </cell>
          <cell r="E72" t="str">
            <v>H001</v>
          </cell>
        </row>
        <row r="73">
          <cell r="A73" t="str">
            <v>G</v>
          </cell>
          <cell r="C73" t="str">
            <v>05</v>
          </cell>
          <cell r="E73" t="str">
            <v>H003</v>
          </cell>
        </row>
        <row r="74">
          <cell r="A74" t="str">
            <v>G</v>
          </cell>
          <cell r="C74" t="str">
            <v>05</v>
          </cell>
          <cell r="E74" t="str">
            <v>H008</v>
          </cell>
        </row>
        <row r="75">
          <cell r="A75" t="str">
            <v>G</v>
          </cell>
          <cell r="C75" t="str">
            <v>04</v>
          </cell>
          <cell r="E75" t="str">
            <v>G001</v>
          </cell>
        </row>
        <row r="76">
          <cell r="A76" t="str">
            <v>G</v>
          </cell>
          <cell r="C76" t="str">
            <v>04</v>
          </cell>
          <cell r="E76" t="str">
            <v>G002</v>
          </cell>
        </row>
        <row r="77">
          <cell r="A77" t="str">
            <v>G</v>
          </cell>
          <cell r="C77" t="str">
            <v>04</v>
          </cell>
          <cell r="E77" t="str">
            <v>G022</v>
          </cell>
        </row>
        <row r="78">
          <cell r="A78" t="str">
            <v>G</v>
          </cell>
          <cell r="C78" t="str">
            <v>04</v>
          </cell>
          <cell r="E78" t="str">
            <v>G024</v>
          </cell>
        </row>
        <row r="79">
          <cell r="A79" t="str">
            <v>G</v>
          </cell>
          <cell r="C79" t="str">
            <v>04</v>
          </cell>
          <cell r="E79" t="str">
            <v>L000</v>
          </cell>
        </row>
        <row r="80">
          <cell r="A80" t="str">
            <v>G</v>
          </cell>
          <cell r="C80" t="str">
            <v>04</v>
          </cell>
          <cell r="E80" t="str">
            <v>L003</v>
          </cell>
        </row>
        <row r="81">
          <cell r="A81" t="str">
            <v>G</v>
          </cell>
          <cell r="C81" t="str">
            <v>04</v>
          </cell>
          <cell r="E81" t="str">
            <v>L005</v>
          </cell>
        </row>
        <row r="82">
          <cell r="A82" t="str">
            <v>G</v>
          </cell>
          <cell r="C82" t="str">
            <v>04</v>
          </cell>
          <cell r="E82" t="str">
            <v>L006</v>
          </cell>
        </row>
        <row r="83">
          <cell r="A83" t="str">
            <v>G</v>
          </cell>
          <cell r="C83" t="str">
            <v>04</v>
          </cell>
          <cell r="E83" t="str">
            <v>L007</v>
          </cell>
        </row>
        <row r="84">
          <cell r="A84" t="str">
            <v>G</v>
          </cell>
          <cell r="C84" t="str">
            <v>04</v>
          </cell>
          <cell r="E84" t="str">
            <v>L010</v>
          </cell>
        </row>
        <row r="85">
          <cell r="A85" t="str">
            <v>G</v>
          </cell>
          <cell r="C85" t="str">
            <v>04</v>
          </cell>
          <cell r="E85" t="str">
            <v>L021</v>
          </cell>
        </row>
        <row r="86">
          <cell r="A86" t="str">
            <v>G</v>
          </cell>
          <cell r="C86" t="str">
            <v>04</v>
          </cell>
          <cell r="E86" t="str">
            <v>L150</v>
          </cell>
        </row>
        <row r="87">
          <cell r="A87" t="str">
            <v>G</v>
          </cell>
          <cell r="C87" t="str">
            <v>04</v>
          </cell>
          <cell r="E87" t="str">
            <v>L151</v>
          </cell>
        </row>
        <row r="88">
          <cell r="A88" t="str">
            <v>G</v>
          </cell>
          <cell r="C88" t="str">
            <v>04</v>
          </cell>
          <cell r="E88" t="str">
            <v>L100</v>
          </cell>
        </row>
        <row r="89">
          <cell r="A89" t="str">
            <v>G</v>
          </cell>
          <cell r="C89" t="str">
            <v>04</v>
          </cell>
          <cell r="E89" t="str">
            <v>L103</v>
          </cell>
        </row>
        <row r="90">
          <cell r="A90" t="str">
            <v>G</v>
          </cell>
          <cell r="C90" t="str">
            <v>04</v>
          </cell>
          <cell r="E90" t="str">
            <v>L105</v>
          </cell>
        </row>
        <row r="91">
          <cell r="A91" t="str">
            <v>G</v>
          </cell>
          <cell r="C91" t="str">
            <v>04</v>
          </cell>
          <cell r="E91" t="str">
            <v>L106</v>
          </cell>
        </row>
        <row r="92">
          <cell r="A92" t="str">
            <v>G</v>
          </cell>
          <cell r="C92" t="str">
            <v>04</v>
          </cell>
          <cell r="E92" t="str">
            <v>L121</v>
          </cell>
        </row>
        <row r="93">
          <cell r="A93" t="str">
            <v>G</v>
          </cell>
          <cell r="C93" t="str">
            <v>04</v>
          </cell>
          <cell r="E93" t="str">
            <v>F049</v>
          </cell>
        </row>
        <row r="94">
          <cell r="A94" t="str">
            <v>G</v>
          </cell>
          <cell r="C94" t="str">
            <v>04</v>
          </cell>
          <cell r="E94" t="str">
            <v>F166</v>
          </cell>
        </row>
        <row r="95">
          <cell r="A95" t="str">
            <v>G</v>
          </cell>
          <cell r="C95" t="str">
            <v>04</v>
          </cell>
          <cell r="E95" t="str">
            <v>F001</v>
          </cell>
        </row>
        <row r="96">
          <cell r="A96" t="str">
            <v>G</v>
          </cell>
          <cell r="C96" t="str">
            <v>04</v>
          </cell>
          <cell r="E96" t="str">
            <v>H024</v>
          </cell>
        </row>
        <row r="97">
          <cell r="A97" t="str">
            <v>G</v>
          </cell>
          <cell r="C97" t="str">
            <v>04</v>
          </cell>
          <cell r="E97" t="str">
            <v>J001</v>
          </cell>
        </row>
        <row r="98">
          <cell r="A98" t="str">
            <v>G</v>
          </cell>
          <cell r="C98" t="str">
            <v>04</v>
          </cell>
          <cell r="E98" t="str">
            <v>J002</v>
          </cell>
        </row>
        <row r="99">
          <cell r="A99" t="str">
            <v>G</v>
          </cell>
          <cell r="C99" t="str">
            <v>04</v>
          </cell>
          <cell r="E99" t="str">
            <v>J004</v>
          </cell>
        </row>
        <row r="100">
          <cell r="A100" t="str">
            <v>G</v>
          </cell>
          <cell r="C100" t="str">
            <v>06</v>
          </cell>
          <cell r="E100" t="str">
            <v>G024</v>
          </cell>
        </row>
        <row r="101">
          <cell r="A101" t="str">
            <v>G</v>
          </cell>
          <cell r="C101" t="str">
            <v>06</v>
          </cell>
          <cell r="E101" t="str">
            <v>G026</v>
          </cell>
        </row>
        <row r="102">
          <cell r="A102" t="str">
            <v>G</v>
          </cell>
          <cell r="C102" t="str">
            <v>06</v>
          </cell>
          <cell r="E102" t="str">
            <v>H024</v>
          </cell>
        </row>
        <row r="103">
          <cell r="A103" t="str">
            <v>G</v>
          </cell>
          <cell r="C103" t="str">
            <v>07</v>
          </cell>
          <cell r="E103" t="str">
            <v>G024</v>
          </cell>
        </row>
        <row r="104">
          <cell r="A104" t="str">
            <v>G</v>
          </cell>
          <cell r="C104" t="str">
            <v>07</v>
          </cell>
          <cell r="E104" t="str">
            <v>G026</v>
          </cell>
        </row>
        <row r="105">
          <cell r="A105" t="str">
            <v>G</v>
          </cell>
          <cell r="C105" t="str">
            <v>07</v>
          </cell>
          <cell r="E105" t="str">
            <v>H005</v>
          </cell>
        </row>
        <row r="106">
          <cell r="A106" t="str">
            <v>G</v>
          </cell>
          <cell r="C106" t="str">
            <v>07</v>
          </cell>
          <cell r="E106" t="str">
            <v>H010</v>
          </cell>
        </row>
        <row r="107">
          <cell r="A107" t="str">
            <v>G</v>
          </cell>
          <cell r="C107" t="str">
            <v>07</v>
          </cell>
          <cell r="E107" t="str">
            <v>H001</v>
          </cell>
        </row>
        <row r="108">
          <cell r="A108" t="str">
            <v>E</v>
          </cell>
          <cell r="C108" t="str">
            <v>20</v>
          </cell>
          <cell r="E108" t="str">
            <v>E002</v>
          </cell>
        </row>
        <row r="109">
          <cell r="A109" t="str">
            <v>E</v>
          </cell>
          <cell r="C109" t="str">
            <v>20</v>
          </cell>
          <cell r="E109" t="str">
            <v>E043</v>
          </cell>
        </row>
        <row r="110">
          <cell r="A110" t="str">
            <v>E</v>
          </cell>
          <cell r="C110" t="str">
            <v>20</v>
          </cell>
          <cell r="E110" t="str">
            <v>E044</v>
          </cell>
        </row>
        <row r="111">
          <cell r="A111" t="str">
            <v>E</v>
          </cell>
          <cell r="C111" t="str">
            <v>20</v>
          </cell>
          <cell r="E111" t="str">
            <v>E005</v>
          </cell>
        </row>
        <row r="112">
          <cell r="A112" t="str">
            <v>E</v>
          </cell>
          <cell r="C112" t="str">
            <v>20</v>
          </cell>
          <cell r="E112" t="str">
            <v>E008</v>
          </cell>
        </row>
        <row r="113">
          <cell r="A113" t="str">
            <v>E</v>
          </cell>
          <cell r="C113" t="str">
            <v>20</v>
          </cell>
          <cell r="E113" t="str">
            <v>E016</v>
          </cell>
        </row>
        <row r="114">
          <cell r="A114" t="str">
            <v>E</v>
          </cell>
          <cell r="C114" t="str">
            <v>20</v>
          </cell>
          <cell r="E114" t="str">
            <v>E018</v>
          </cell>
        </row>
        <row r="115">
          <cell r="A115" t="str">
            <v>E</v>
          </cell>
          <cell r="C115" t="str">
            <v>20</v>
          </cell>
          <cell r="E115" t="str">
            <v>E019</v>
          </cell>
        </row>
        <row r="116">
          <cell r="A116" t="str">
            <v>E</v>
          </cell>
          <cell r="C116" t="str">
            <v>20</v>
          </cell>
          <cell r="E116" t="str">
            <v>E026</v>
          </cell>
        </row>
        <row r="117">
          <cell r="A117" t="str">
            <v>E</v>
          </cell>
          <cell r="C117" t="str">
            <v>20</v>
          </cell>
          <cell r="E117" t="str">
            <v>E028</v>
          </cell>
        </row>
        <row r="118">
          <cell r="A118" t="str">
            <v>E</v>
          </cell>
          <cell r="C118">
            <v>20</v>
          </cell>
          <cell r="E118" t="str">
            <v>E031</v>
          </cell>
        </row>
        <row r="119">
          <cell r="A119" t="str">
            <v>E</v>
          </cell>
          <cell r="C119" t="str">
            <v>20</v>
          </cell>
          <cell r="E119" t="str">
            <v>E032</v>
          </cell>
        </row>
        <row r="120">
          <cell r="A120" t="str">
            <v>E</v>
          </cell>
          <cell r="C120" t="str">
            <v>20</v>
          </cell>
          <cell r="E120" t="str">
            <v>E033</v>
          </cell>
        </row>
        <row r="121">
          <cell r="A121" t="str">
            <v>E</v>
          </cell>
          <cell r="C121" t="str">
            <v>20</v>
          </cell>
          <cell r="E121" t="str">
            <v>G004</v>
          </cell>
        </row>
        <row r="122">
          <cell r="A122" t="str">
            <v>E</v>
          </cell>
          <cell r="C122" t="str">
            <v>21</v>
          </cell>
          <cell r="E122" t="str">
            <v>E002</v>
          </cell>
        </row>
        <row r="123">
          <cell r="A123" t="str">
            <v>E</v>
          </cell>
          <cell r="C123" t="str">
            <v>21</v>
          </cell>
          <cell r="E123" t="str">
            <v>E013</v>
          </cell>
        </row>
        <row r="124">
          <cell r="A124" t="str">
            <v>E</v>
          </cell>
          <cell r="C124" t="str">
            <v>21</v>
          </cell>
          <cell r="E124" t="str">
            <v>E014</v>
          </cell>
        </row>
        <row r="125">
          <cell r="A125" t="str">
            <v>E</v>
          </cell>
          <cell r="C125" t="str">
            <v>21</v>
          </cell>
          <cell r="E125" t="str">
            <v>E044</v>
          </cell>
        </row>
        <row r="126">
          <cell r="A126" t="str">
            <v>E</v>
          </cell>
          <cell r="C126" t="str">
            <v>21</v>
          </cell>
          <cell r="E126" t="str">
            <v>E018</v>
          </cell>
        </row>
        <row r="127">
          <cell r="A127" t="str">
            <v>E</v>
          </cell>
          <cell r="C127" t="str">
            <v>21</v>
          </cell>
          <cell r="E127" t="str">
            <v>E019</v>
          </cell>
        </row>
        <row r="128">
          <cell r="A128" t="str">
            <v>E</v>
          </cell>
          <cell r="C128" t="str">
            <v>21</v>
          </cell>
          <cell r="E128" t="str">
            <v>E024</v>
          </cell>
        </row>
        <row r="129">
          <cell r="A129" t="str">
            <v>E</v>
          </cell>
          <cell r="C129" t="str">
            <v>21</v>
          </cell>
          <cell r="E129" t="str">
            <v>E026</v>
          </cell>
        </row>
        <row r="130">
          <cell r="A130" t="str">
            <v>E</v>
          </cell>
          <cell r="C130" t="str">
            <v>21</v>
          </cell>
          <cell r="E130" t="str">
            <v>E028</v>
          </cell>
        </row>
        <row r="131">
          <cell r="A131" t="str">
            <v>E</v>
          </cell>
          <cell r="C131" t="str">
            <v>21</v>
          </cell>
          <cell r="E131" t="str">
            <v>E031</v>
          </cell>
        </row>
        <row r="132">
          <cell r="A132" t="str">
            <v>E</v>
          </cell>
          <cell r="C132" t="str">
            <v>21</v>
          </cell>
          <cell r="E132" t="str">
            <v>E032</v>
          </cell>
        </row>
        <row r="133">
          <cell r="A133" t="str">
            <v>E</v>
          </cell>
          <cell r="C133" t="str">
            <v>21</v>
          </cell>
          <cell r="E133" t="str">
            <v>E033</v>
          </cell>
        </row>
        <row r="134">
          <cell r="A134" t="str">
            <v>E</v>
          </cell>
          <cell r="C134" t="str">
            <v>21</v>
          </cell>
          <cell r="E134" t="str">
            <v>E043</v>
          </cell>
        </row>
        <row r="135">
          <cell r="A135" t="str">
            <v>E</v>
          </cell>
          <cell r="C135" t="str">
            <v>21</v>
          </cell>
          <cell r="E135" t="str">
            <v>E021</v>
          </cell>
        </row>
        <row r="136">
          <cell r="A136" t="str">
            <v>E</v>
          </cell>
          <cell r="C136" t="str">
            <v>21</v>
          </cell>
          <cell r="E136" t="str">
            <v>E055</v>
          </cell>
        </row>
        <row r="137">
          <cell r="A137" t="str">
            <v>E</v>
          </cell>
          <cell r="C137" t="str">
            <v>21</v>
          </cell>
          <cell r="E137" t="str">
            <v>E056</v>
          </cell>
        </row>
        <row r="138">
          <cell r="A138" t="str">
            <v>E</v>
          </cell>
          <cell r="C138" t="str">
            <v>21</v>
          </cell>
          <cell r="E138" t="str">
            <v>G004</v>
          </cell>
        </row>
        <row r="139">
          <cell r="A139" t="str">
            <v>E</v>
          </cell>
          <cell r="C139" t="str">
            <v>21</v>
          </cell>
          <cell r="E139" t="str">
            <v>H006</v>
          </cell>
        </row>
        <row r="140">
          <cell r="A140" t="str">
            <v>M</v>
          </cell>
          <cell r="C140">
            <v>21</v>
          </cell>
          <cell r="E140" t="str">
            <v>G002</v>
          </cell>
        </row>
        <row r="141">
          <cell r="A141" t="str">
            <v>M</v>
          </cell>
          <cell r="C141">
            <v>21</v>
          </cell>
          <cell r="E141" t="str">
            <v>G009</v>
          </cell>
        </row>
        <row r="142">
          <cell r="A142" t="str">
            <v>M</v>
          </cell>
          <cell r="C142">
            <v>21</v>
          </cell>
          <cell r="E142" t="str">
            <v>G017</v>
          </cell>
        </row>
        <row r="143">
          <cell r="A143" t="str">
            <v>M</v>
          </cell>
          <cell r="C143">
            <v>21</v>
          </cell>
          <cell r="E143" t="str">
            <v>G022</v>
          </cell>
        </row>
        <row r="144">
          <cell r="A144" t="str">
            <v>M</v>
          </cell>
          <cell r="C144">
            <v>21</v>
          </cell>
          <cell r="E144" t="str">
            <v>G026</v>
          </cell>
        </row>
        <row r="145">
          <cell r="A145" t="str">
            <v>M</v>
          </cell>
          <cell r="C145" t="str">
            <v>21</v>
          </cell>
          <cell r="E145" t="str">
            <v>M002</v>
          </cell>
        </row>
        <row r="146">
          <cell r="A146" t="str">
            <v>M</v>
          </cell>
          <cell r="C146" t="str">
            <v>21</v>
          </cell>
          <cell r="E146" t="str">
            <v>M006</v>
          </cell>
        </row>
        <row r="147">
          <cell r="A147" t="str">
            <v>M</v>
          </cell>
          <cell r="C147" t="str">
            <v>21</v>
          </cell>
          <cell r="E147" t="str">
            <v>M007</v>
          </cell>
        </row>
        <row r="148">
          <cell r="A148" t="str">
            <v>M</v>
          </cell>
          <cell r="C148" t="str">
            <v>21</v>
          </cell>
          <cell r="E148" t="str">
            <v>R008</v>
          </cell>
        </row>
        <row r="149">
          <cell r="A149" t="str">
            <v>M</v>
          </cell>
          <cell r="C149" t="str">
            <v>21</v>
          </cell>
          <cell r="E149" t="str">
            <v>R013</v>
          </cell>
        </row>
        <row r="150">
          <cell r="A150" t="str">
            <v>M</v>
          </cell>
          <cell r="C150">
            <v>21</v>
          </cell>
          <cell r="E150" t="str">
            <v>H004</v>
          </cell>
        </row>
        <row r="151">
          <cell r="A151" t="str">
            <v>M</v>
          </cell>
          <cell r="C151">
            <v>21</v>
          </cell>
          <cell r="E151" t="str">
            <v>H006</v>
          </cell>
        </row>
        <row r="152">
          <cell r="A152" t="str">
            <v>M</v>
          </cell>
          <cell r="C152">
            <v>21</v>
          </cell>
          <cell r="E152" t="str">
            <v>H017</v>
          </cell>
        </row>
        <row r="153">
          <cell r="A153" t="str">
            <v>M</v>
          </cell>
          <cell r="C153">
            <v>21</v>
          </cell>
          <cell r="E153" t="str">
            <v>H024</v>
          </cell>
        </row>
        <row r="154">
          <cell r="A154" t="str">
            <v>M</v>
          </cell>
          <cell r="C154">
            <v>21</v>
          </cell>
          <cell r="E154" t="str">
            <v>H001</v>
          </cell>
        </row>
        <row r="155">
          <cell r="A155" t="str">
            <v>E</v>
          </cell>
          <cell r="C155" t="str">
            <v>23</v>
          </cell>
          <cell r="E155" t="str">
            <v>E002</v>
          </cell>
        </row>
        <row r="156">
          <cell r="A156" t="str">
            <v>E</v>
          </cell>
          <cell r="C156" t="str">
            <v>23</v>
          </cell>
          <cell r="E156" t="str">
            <v>E003</v>
          </cell>
        </row>
        <row r="157">
          <cell r="A157" t="str">
            <v>E</v>
          </cell>
          <cell r="C157" t="str">
            <v>23</v>
          </cell>
          <cell r="E157" t="str">
            <v>E044</v>
          </cell>
        </row>
        <row r="158">
          <cell r="A158" t="str">
            <v>E</v>
          </cell>
          <cell r="C158" t="str">
            <v>23</v>
          </cell>
          <cell r="E158" t="str">
            <v>E018</v>
          </cell>
        </row>
        <row r="159">
          <cell r="A159" t="str">
            <v>E</v>
          </cell>
          <cell r="C159" t="str">
            <v>23</v>
          </cell>
          <cell r="E159" t="str">
            <v>E045</v>
          </cell>
        </row>
        <row r="160">
          <cell r="A160" t="str">
            <v>E</v>
          </cell>
          <cell r="C160" t="str">
            <v>23</v>
          </cell>
          <cell r="E160" t="str">
            <v>E026</v>
          </cell>
        </row>
        <row r="161">
          <cell r="A161" t="str">
            <v>E</v>
          </cell>
          <cell r="C161" t="str">
            <v>23</v>
          </cell>
          <cell r="E161" t="str">
            <v>E028</v>
          </cell>
        </row>
        <row r="162">
          <cell r="A162" t="str">
            <v>E</v>
          </cell>
          <cell r="C162" t="str">
            <v>23</v>
          </cell>
          <cell r="E162" t="str">
            <v>E032</v>
          </cell>
        </row>
        <row r="163">
          <cell r="A163" t="str">
            <v>E</v>
          </cell>
          <cell r="C163" t="str">
            <v>23</v>
          </cell>
          <cell r="E163" t="str">
            <v>E033</v>
          </cell>
        </row>
        <row r="164">
          <cell r="A164" t="str">
            <v>E</v>
          </cell>
          <cell r="C164" t="str">
            <v>23</v>
          </cell>
          <cell r="E164" t="str">
            <v>E043</v>
          </cell>
        </row>
        <row r="165">
          <cell r="A165" t="str">
            <v>E</v>
          </cell>
          <cell r="C165" t="str">
            <v>23</v>
          </cell>
          <cell r="E165" t="str">
            <v>E056</v>
          </cell>
        </row>
        <row r="166">
          <cell r="A166" t="str">
            <v>E</v>
          </cell>
          <cell r="C166" t="str">
            <v>23</v>
          </cell>
          <cell r="E166" t="str">
            <v>E057</v>
          </cell>
        </row>
        <row r="167">
          <cell r="A167" t="str">
            <v>E</v>
          </cell>
          <cell r="C167" t="str">
            <v>23</v>
          </cell>
          <cell r="E167" t="str">
            <v>E024</v>
          </cell>
        </row>
        <row r="168">
          <cell r="A168" t="str">
            <v>E</v>
          </cell>
          <cell r="C168" t="str">
            <v>23</v>
          </cell>
          <cell r="E168" t="str">
            <v>G004</v>
          </cell>
        </row>
        <row r="169">
          <cell r="A169" t="str">
            <v>E</v>
          </cell>
          <cell r="C169" t="str">
            <v>23</v>
          </cell>
          <cell r="E169" t="str">
            <v>H006</v>
          </cell>
        </row>
        <row r="170">
          <cell r="A170" t="str">
            <v>M</v>
          </cell>
          <cell r="C170">
            <v>23</v>
          </cell>
          <cell r="E170" t="str">
            <v>G002</v>
          </cell>
        </row>
        <row r="171">
          <cell r="A171" t="str">
            <v>M</v>
          </cell>
          <cell r="C171">
            <v>23</v>
          </cell>
          <cell r="E171" t="str">
            <v>G009</v>
          </cell>
        </row>
        <row r="172">
          <cell r="A172" t="str">
            <v>M</v>
          </cell>
          <cell r="C172">
            <v>23</v>
          </cell>
          <cell r="E172" t="str">
            <v>G017</v>
          </cell>
        </row>
        <row r="173">
          <cell r="A173" t="str">
            <v>M</v>
          </cell>
          <cell r="C173">
            <v>23</v>
          </cell>
          <cell r="E173" t="str">
            <v>G022</v>
          </cell>
        </row>
        <row r="174">
          <cell r="A174" t="str">
            <v>M</v>
          </cell>
          <cell r="C174">
            <v>23</v>
          </cell>
          <cell r="E174" t="str">
            <v>G026</v>
          </cell>
        </row>
        <row r="175">
          <cell r="A175" t="str">
            <v>M</v>
          </cell>
          <cell r="C175" t="str">
            <v>23</v>
          </cell>
          <cell r="E175" t="str">
            <v>M002</v>
          </cell>
        </row>
        <row r="176">
          <cell r="A176" t="str">
            <v>M</v>
          </cell>
          <cell r="C176" t="str">
            <v>23</v>
          </cell>
          <cell r="E176" t="str">
            <v>M012</v>
          </cell>
        </row>
        <row r="177">
          <cell r="A177" t="str">
            <v>M</v>
          </cell>
          <cell r="C177">
            <v>23</v>
          </cell>
          <cell r="E177" t="str">
            <v>R022</v>
          </cell>
        </row>
        <row r="178">
          <cell r="A178" t="str">
            <v>M</v>
          </cell>
          <cell r="C178" t="str">
            <v>23</v>
          </cell>
          <cell r="E178" t="str">
            <v>R000</v>
          </cell>
        </row>
        <row r="179">
          <cell r="A179" t="str">
            <v>M</v>
          </cell>
          <cell r="C179" t="str">
            <v>23</v>
          </cell>
          <cell r="E179" t="str">
            <v>R019</v>
          </cell>
        </row>
        <row r="180">
          <cell r="A180" t="str">
            <v>M</v>
          </cell>
          <cell r="C180" t="str">
            <v>23</v>
          </cell>
          <cell r="E180" t="str">
            <v>R011</v>
          </cell>
        </row>
        <row r="181">
          <cell r="A181" t="str">
            <v>M</v>
          </cell>
          <cell r="C181" t="str">
            <v>23</v>
          </cell>
          <cell r="E181" t="str">
            <v>R018</v>
          </cell>
        </row>
        <row r="182">
          <cell r="A182" t="str">
            <v>M</v>
          </cell>
          <cell r="C182" t="str">
            <v>23</v>
          </cell>
          <cell r="E182" t="str">
            <v>R021</v>
          </cell>
        </row>
        <row r="183">
          <cell r="A183" t="str">
            <v>M</v>
          </cell>
          <cell r="C183">
            <v>23</v>
          </cell>
          <cell r="E183" t="str">
            <v>R023</v>
          </cell>
        </row>
        <row r="184">
          <cell r="A184" t="str">
            <v>M</v>
          </cell>
          <cell r="C184">
            <v>23</v>
          </cell>
          <cell r="E184" t="str">
            <v>H004</v>
          </cell>
        </row>
        <row r="185">
          <cell r="A185" t="str">
            <v>M</v>
          </cell>
          <cell r="C185">
            <v>23</v>
          </cell>
          <cell r="E185" t="str">
            <v>H017</v>
          </cell>
        </row>
        <row r="186">
          <cell r="A186" t="str">
            <v>M</v>
          </cell>
          <cell r="C186">
            <v>23</v>
          </cell>
          <cell r="E186" t="str">
            <v>H024</v>
          </cell>
        </row>
        <row r="187">
          <cell r="A187" t="str">
            <v>M</v>
          </cell>
          <cell r="C187">
            <v>23</v>
          </cell>
          <cell r="E187" t="str">
            <v>H001</v>
          </cell>
        </row>
        <row r="188">
          <cell r="A188" t="str">
            <v>E</v>
          </cell>
          <cell r="C188" t="str">
            <v>24</v>
          </cell>
          <cell r="E188" t="str">
            <v>E002</v>
          </cell>
        </row>
        <row r="189">
          <cell r="A189" t="str">
            <v>E</v>
          </cell>
          <cell r="C189" t="str">
            <v>24</v>
          </cell>
          <cell r="E189" t="str">
            <v>E011</v>
          </cell>
        </row>
        <row r="190">
          <cell r="A190" t="str">
            <v>E</v>
          </cell>
          <cell r="C190" t="str">
            <v>24</v>
          </cell>
          <cell r="E190" t="str">
            <v>E012</v>
          </cell>
        </row>
        <row r="191">
          <cell r="A191" t="str">
            <v>E</v>
          </cell>
          <cell r="C191" t="str">
            <v>24</v>
          </cell>
          <cell r="E191" t="str">
            <v>E018</v>
          </cell>
        </row>
        <row r="192">
          <cell r="A192" t="str">
            <v>E</v>
          </cell>
          <cell r="C192" t="str">
            <v>24</v>
          </cell>
          <cell r="E192" t="str">
            <v>E044</v>
          </cell>
        </row>
        <row r="193">
          <cell r="A193" t="str">
            <v>E</v>
          </cell>
          <cell r="C193" t="str">
            <v>24</v>
          </cell>
          <cell r="E193" t="str">
            <v>E023</v>
          </cell>
        </row>
        <row r="194">
          <cell r="A194" t="str">
            <v>E</v>
          </cell>
          <cell r="C194" t="str">
            <v>24</v>
          </cell>
          <cell r="E194" t="str">
            <v>E026</v>
          </cell>
        </row>
        <row r="195">
          <cell r="A195" t="str">
            <v>E</v>
          </cell>
          <cell r="C195" t="str">
            <v>24</v>
          </cell>
          <cell r="E195" t="str">
            <v>E028</v>
          </cell>
        </row>
        <row r="196">
          <cell r="A196" t="str">
            <v>E</v>
          </cell>
          <cell r="C196" t="str">
            <v>24</v>
          </cell>
          <cell r="E196" t="str">
            <v>E046</v>
          </cell>
        </row>
        <row r="197">
          <cell r="A197" t="str">
            <v>E</v>
          </cell>
          <cell r="C197" t="str">
            <v>24</v>
          </cell>
          <cell r="E197" t="str">
            <v>E032</v>
          </cell>
        </row>
        <row r="198">
          <cell r="A198" t="str">
            <v>E</v>
          </cell>
          <cell r="C198" t="str">
            <v>24</v>
          </cell>
          <cell r="E198" t="str">
            <v>E033</v>
          </cell>
        </row>
        <row r="199">
          <cell r="A199" t="str">
            <v>E</v>
          </cell>
          <cell r="C199" t="str">
            <v>24</v>
          </cell>
          <cell r="E199" t="str">
            <v>E043</v>
          </cell>
        </row>
        <row r="200">
          <cell r="A200" t="str">
            <v>E</v>
          </cell>
          <cell r="C200" t="str">
            <v>24</v>
          </cell>
          <cell r="E200" t="str">
            <v>G004</v>
          </cell>
        </row>
        <row r="201">
          <cell r="A201" t="str">
            <v>E</v>
          </cell>
          <cell r="C201" t="str">
            <v>24</v>
          </cell>
          <cell r="E201" t="str">
            <v>G002</v>
          </cell>
        </row>
        <row r="202">
          <cell r="A202" t="str">
            <v>E</v>
          </cell>
          <cell r="C202" t="str">
            <v>24</v>
          </cell>
          <cell r="E202" t="str">
            <v>H006</v>
          </cell>
        </row>
        <row r="203">
          <cell r="A203" t="str">
            <v>M</v>
          </cell>
          <cell r="C203">
            <v>24</v>
          </cell>
          <cell r="E203" t="str">
            <v>G002</v>
          </cell>
        </row>
        <row r="204">
          <cell r="A204" t="str">
            <v>M</v>
          </cell>
          <cell r="C204">
            <v>24</v>
          </cell>
          <cell r="E204" t="str">
            <v>G009</v>
          </cell>
        </row>
        <row r="205">
          <cell r="A205" t="str">
            <v>M</v>
          </cell>
          <cell r="C205">
            <v>24</v>
          </cell>
          <cell r="E205" t="str">
            <v>G017</v>
          </cell>
        </row>
        <row r="206">
          <cell r="A206" t="str">
            <v>M</v>
          </cell>
          <cell r="C206">
            <v>24</v>
          </cell>
          <cell r="E206" t="str">
            <v>G022</v>
          </cell>
        </row>
        <row r="207">
          <cell r="A207" t="str">
            <v>M</v>
          </cell>
          <cell r="C207">
            <v>24</v>
          </cell>
          <cell r="E207" t="str">
            <v>G026</v>
          </cell>
        </row>
        <row r="208">
          <cell r="A208" t="str">
            <v>M</v>
          </cell>
          <cell r="C208" t="str">
            <v>24</v>
          </cell>
          <cell r="E208" t="str">
            <v>M002</v>
          </cell>
        </row>
        <row r="209">
          <cell r="A209" t="str">
            <v>M</v>
          </cell>
          <cell r="C209" t="str">
            <v>24</v>
          </cell>
          <cell r="E209" t="str">
            <v>R002</v>
          </cell>
        </row>
        <row r="210">
          <cell r="A210" t="str">
            <v>M</v>
          </cell>
          <cell r="C210" t="str">
            <v>24</v>
          </cell>
          <cell r="E210" t="str">
            <v>R006</v>
          </cell>
        </row>
        <row r="211">
          <cell r="A211" t="str">
            <v>M</v>
          </cell>
          <cell r="C211" t="str">
            <v>24</v>
          </cell>
          <cell r="E211" t="str">
            <v>R011</v>
          </cell>
        </row>
        <row r="212">
          <cell r="A212" t="str">
            <v>M</v>
          </cell>
          <cell r="C212">
            <v>24</v>
          </cell>
          <cell r="E212" t="str">
            <v>H004</v>
          </cell>
        </row>
        <row r="213">
          <cell r="A213" t="str">
            <v>M</v>
          </cell>
          <cell r="C213">
            <v>24</v>
          </cell>
          <cell r="E213" t="str">
            <v>H017</v>
          </cell>
        </row>
        <row r="214">
          <cell r="A214" t="str">
            <v>M</v>
          </cell>
          <cell r="C214">
            <v>24</v>
          </cell>
          <cell r="E214" t="str">
            <v>H024</v>
          </cell>
        </row>
        <row r="215">
          <cell r="A215" t="str">
            <v>M</v>
          </cell>
          <cell r="C215">
            <v>24</v>
          </cell>
          <cell r="E215" t="str">
            <v>H001</v>
          </cell>
        </row>
        <row r="216">
          <cell r="A216" t="str">
            <v>E</v>
          </cell>
          <cell r="C216" t="str">
            <v>25</v>
          </cell>
          <cell r="E216" t="str">
            <v>E002</v>
          </cell>
        </row>
        <row r="217">
          <cell r="A217" t="str">
            <v>E</v>
          </cell>
          <cell r="C217" t="str">
            <v>25</v>
          </cell>
          <cell r="E217" t="str">
            <v>E003</v>
          </cell>
        </row>
        <row r="218">
          <cell r="A218" t="str">
            <v>E</v>
          </cell>
          <cell r="C218" t="str">
            <v>25</v>
          </cell>
          <cell r="E218" t="str">
            <v>E008</v>
          </cell>
        </row>
        <row r="219">
          <cell r="A219" t="str">
            <v>E</v>
          </cell>
          <cell r="C219" t="str">
            <v>25</v>
          </cell>
          <cell r="E219" t="str">
            <v>E009</v>
          </cell>
        </row>
        <row r="220">
          <cell r="A220" t="str">
            <v>E</v>
          </cell>
          <cell r="C220" t="str">
            <v>25</v>
          </cell>
          <cell r="E220" t="str">
            <v>E010</v>
          </cell>
        </row>
        <row r="221">
          <cell r="A221" t="str">
            <v>E</v>
          </cell>
          <cell r="C221" t="str">
            <v>25</v>
          </cell>
          <cell r="E221" t="str">
            <v>E018</v>
          </cell>
        </row>
        <row r="222">
          <cell r="A222" t="str">
            <v>E</v>
          </cell>
          <cell r="C222" t="str">
            <v>25</v>
          </cell>
          <cell r="E222" t="str">
            <v>E047</v>
          </cell>
        </row>
        <row r="223">
          <cell r="A223" t="str">
            <v>E</v>
          </cell>
          <cell r="C223" t="str">
            <v>25</v>
          </cell>
          <cell r="E223" t="str">
            <v>E044</v>
          </cell>
        </row>
        <row r="224">
          <cell r="A224" t="str">
            <v>E</v>
          </cell>
          <cell r="C224" t="str">
            <v>25</v>
          </cell>
          <cell r="E224" t="str">
            <v>E026</v>
          </cell>
        </row>
        <row r="225">
          <cell r="A225" t="str">
            <v>E</v>
          </cell>
          <cell r="C225" t="str">
            <v>25</v>
          </cell>
          <cell r="E225" t="str">
            <v>E028</v>
          </cell>
        </row>
        <row r="226">
          <cell r="A226" t="str">
            <v>E</v>
          </cell>
          <cell r="C226" t="str">
            <v>25</v>
          </cell>
          <cell r="E226" t="str">
            <v>E032</v>
          </cell>
        </row>
        <row r="227">
          <cell r="A227" t="str">
            <v>E</v>
          </cell>
          <cell r="C227" t="str">
            <v>25</v>
          </cell>
          <cell r="E227" t="str">
            <v>E033</v>
          </cell>
        </row>
        <row r="228">
          <cell r="A228" t="str">
            <v>E</v>
          </cell>
          <cell r="C228" t="str">
            <v>25</v>
          </cell>
          <cell r="E228" t="str">
            <v>E043</v>
          </cell>
        </row>
        <row r="229">
          <cell r="A229" t="str">
            <v>E</v>
          </cell>
          <cell r="C229" t="str">
            <v>25</v>
          </cell>
          <cell r="E229" t="str">
            <v>E058</v>
          </cell>
        </row>
        <row r="230">
          <cell r="A230" t="str">
            <v>E</v>
          </cell>
          <cell r="C230" t="str">
            <v>25</v>
          </cell>
          <cell r="E230" t="str">
            <v>G004</v>
          </cell>
        </row>
        <row r="231">
          <cell r="A231" t="str">
            <v>E</v>
          </cell>
          <cell r="C231" t="str">
            <v>25</v>
          </cell>
          <cell r="E231" t="str">
            <v>H006</v>
          </cell>
        </row>
        <row r="232">
          <cell r="A232" t="str">
            <v>M</v>
          </cell>
          <cell r="C232">
            <v>25</v>
          </cell>
          <cell r="E232" t="str">
            <v>G009</v>
          </cell>
        </row>
        <row r="233">
          <cell r="A233" t="str">
            <v>M</v>
          </cell>
          <cell r="C233">
            <v>25</v>
          </cell>
          <cell r="E233" t="str">
            <v>G017</v>
          </cell>
        </row>
        <row r="234">
          <cell r="A234" t="str">
            <v>M</v>
          </cell>
          <cell r="C234">
            <v>25</v>
          </cell>
          <cell r="E234" t="str">
            <v>G022</v>
          </cell>
        </row>
        <row r="235">
          <cell r="A235" t="str">
            <v>M</v>
          </cell>
          <cell r="C235">
            <v>25</v>
          </cell>
          <cell r="E235" t="str">
            <v>G026</v>
          </cell>
        </row>
        <row r="236">
          <cell r="A236" t="str">
            <v>M</v>
          </cell>
          <cell r="C236">
            <v>25</v>
          </cell>
          <cell r="E236" t="str">
            <v>H004</v>
          </cell>
        </row>
        <row r="237">
          <cell r="A237" t="str">
            <v>M</v>
          </cell>
          <cell r="C237" t="str">
            <v>25</v>
          </cell>
          <cell r="E237" t="str">
            <v>H007</v>
          </cell>
        </row>
        <row r="238">
          <cell r="A238" t="str">
            <v>M</v>
          </cell>
          <cell r="C238">
            <v>25</v>
          </cell>
          <cell r="E238" t="str">
            <v>H024</v>
          </cell>
        </row>
        <row r="239">
          <cell r="A239" t="str">
            <v>M</v>
          </cell>
          <cell r="C239">
            <v>25</v>
          </cell>
          <cell r="E239" t="str">
            <v>H001</v>
          </cell>
        </row>
        <row r="240">
          <cell r="A240" t="str">
            <v>M</v>
          </cell>
          <cell r="C240" t="str">
            <v>25</v>
          </cell>
          <cell r="E240" t="str">
            <v>M002</v>
          </cell>
        </row>
        <row r="241">
          <cell r="A241" t="str">
            <v>M</v>
          </cell>
          <cell r="C241" t="str">
            <v>25</v>
          </cell>
          <cell r="E241" t="str">
            <v>R015</v>
          </cell>
        </row>
        <row r="242">
          <cell r="A242" t="str">
            <v>M</v>
          </cell>
          <cell r="C242" t="str">
            <v>25</v>
          </cell>
          <cell r="E242" t="str">
            <v>R020</v>
          </cell>
        </row>
        <row r="243">
          <cell r="A243" t="str">
            <v>E</v>
          </cell>
          <cell r="C243" t="str">
            <v>26</v>
          </cell>
          <cell r="E243" t="str">
            <v>E002</v>
          </cell>
        </row>
        <row r="244">
          <cell r="A244" t="str">
            <v>E</v>
          </cell>
          <cell r="C244" t="str">
            <v>26</v>
          </cell>
          <cell r="E244" t="str">
            <v>E056</v>
          </cell>
        </row>
        <row r="245">
          <cell r="A245" t="str">
            <v>E</v>
          </cell>
          <cell r="C245" t="str">
            <v>26</v>
          </cell>
          <cell r="E245" t="str">
            <v>E003</v>
          </cell>
        </row>
        <row r="246">
          <cell r="A246" t="str">
            <v>E</v>
          </cell>
          <cell r="C246" t="str">
            <v>26</v>
          </cell>
          <cell r="E246" t="str">
            <v>E018</v>
          </cell>
        </row>
        <row r="247">
          <cell r="A247" t="str">
            <v>E</v>
          </cell>
          <cell r="C247" t="str">
            <v>26</v>
          </cell>
          <cell r="E247" t="str">
            <v>E044</v>
          </cell>
        </row>
        <row r="248">
          <cell r="A248" t="str">
            <v>E</v>
          </cell>
          <cell r="C248" t="str">
            <v>26</v>
          </cell>
          <cell r="E248" t="str">
            <v>E026</v>
          </cell>
        </row>
        <row r="249">
          <cell r="A249" t="str">
            <v>E</v>
          </cell>
          <cell r="C249" t="str">
            <v>26</v>
          </cell>
          <cell r="E249" t="str">
            <v>E028</v>
          </cell>
        </row>
        <row r="250">
          <cell r="A250" t="str">
            <v>E</v>
          </cell>
          <cell r="C250" t="str">
            <v>26</v>
          </cell>
          <cell r="E250" t="str">
            <v>E032</v>
          </cell>
        </row>
        <row r="251">
          <cell r="A251" t="str">
            <v>E</v>
          </cell>
          <cell r="C251" t="str">
            <v>26</v>
          </cell>
          <cell r="E251" t="str">
            <v>E033</v>
          </cell>
        </row>
        <row r="252">
          <cell r="A252" t="str">
            <v>E</v>
          </cell>
          <cell r="C252" t="str">
            <v>26</v>
          </cell>
          <cell r="E252" t="str">
            <v>E043</v>
          </cell>
        </row>
        <row r="253">
          <cell r="A253" t="str">
            <v>E</v>
          </cell>
          <cell r="C253" t="str">
            <v>26</v>
          </cell>
          <cell r="E253" t="str">
            <v>G004</v>
          </cell>
        </row>
        <row r="254">
          <cell r="A254" t="str">
            <v>E</v>
          </cell>
          <cell r="C254" t="str">
            <v>26</v>
          </cell>
          <cell r="E254" t="str">
            <v>H006</v>
          </cell>
        </row>
        <row r="255">
          <cell r="A255" t="str">
            <v>M</v>
          </cell>
          <cell r="C255">
            <v>26</v>
          </cell>
          <cell r="E255" t="str">
            <v>G009</v>
          </cell>
        </row>
        <row r="256">
          <cell r="A256" t="str">
            <v>M</v>
          </cell>
          <cell r="C256">
            <v>26</v>
          </cell>
          <cell r="E256" t="str">
            <v>G017</v>
          </cell>
        </row>
        <row r="257">
          <cell r="A257" t="str">
            <v>M</v>
          </cell>
          <cell r="C257">
            <v>26</v>
          </cell>
          <cell r="E257" t="str">
            <v>G022</v>
          </cell>
        </row>
        <row r="258">
          <cell r="A258" t="str">
            <v>M</v>
          </cell>
          <cell r="C258">
            <v>26</v>
          </cell>
          <cell r="E258" t="str">
            <v>G026</v>
          </cell>
        </row>
        <row r="259">
          <cell r="A259" t="str">
            <v>M</v>
          </cell>
          <cell r="C259">
            <v>26</v>
          </cell>
          <cell r="E259" t="str">
            <v>R024</v>
          </cell>
        </row>
        <row r="260">
          <cell r="A260" t="str">
            <v>E</v>
          </cell>
          <cell r="C260" t="str">
            <v>27</v>
          </cell>
          <cell r="E260" t="str">
            <v>E002</v>
          </cell>
        </row>
        <row r="261">
          <cell r="A261" t="str">
            <v>E</v>
          </cell>
          <cell r="C261" t="str">
            <v>27</v>
          </cell>
          <cell r="E261" t="str">
            <v>E018</v>
          </cell>
        </row>
        <row r="262">
          <cell r="A262" t="str">
            <v>E</v>
          </cell>
          <cell r="C262" t="str">
            <v>27</v>
          </cell>
          <cell r="E262" t="str">
            <v>E044</v>
          </cell>
        </row>
        <row r="263">
          <cell r="A263" t="str">
            <v>E</v>
          </cell>
          <cell r="C263" t="str">
            <v>27</v>
          </cell>
          <cell r="E263" t="str">
            <v>E026</v>
          </cell>
        </row>
        <row r="264">
          <cell r="A264" t="str">
            <v>E</v>
          </cell>
          <cell r="C264" t="str">
            <v>27</v>
          </cell>
          <cell r="E264" t="str">
            <v>E024</v>
          </cell>
        </row>
        <row r="265">
          <cell r="A265" t="str">
            <v>E</v>
          </cell>
          <cell r="C265" t="str">
            <v>27</v>
          </cell>
          <cell r="E265" t="str">
            <v>E032</v>
          </cell>
        </row>
        <row r="266">
          <cell r="A266" t="str">
            <v>E</v>
          </cell>
          <cell r="C266" t="str">
            <v>27</v>
          </cell>
          <cell r="E266" t="str">
            <v>E043</v>
          </cell>
        </row>
        <row r="267">
          <cell r="A267" t="str">
            <v>E</v>
          </cell>
          <cell r="C267" t="str">
            <v>27</v>
          </cell>
          <cell r="E267" t="str">
            <v>E028</v>
          </cell>
        </row>
        <row r="268">
          <cell r="A268" t="str">
            <v>E</v>
          </cell>
          <cell r="C268" t="str">
            <v>27</v>
          </cell>
          <cell r="E268" t="str">
            <v>G004</v>
          </cell>
        </row>
        <row r="269">
          <cell r="A269" t="str">
            <v>E</v>
          </cell>
          <cell r="C269" t="str">
            <v>27</v>
          </cell>
          <cell r="E269" t="str">
            <v>H006</v>
          </cell>
        </row>
        <row r="270">
          <cell r="A270" t="str">
            <v>M</v>
          </cell>
          <cell r="C270">
            <v>27</v>
          </cell>
          <cell r="E270" t="str">
            <v>G009</v>
          </cell>
        </row>
        <row r="271">
          <cell r="A271" t="str">
            <v>M</v>
          </cell>
          <cell r="C271">
            <v>27</v>
          </cell>
          <cell r="E271" t="str">
            <v>G017</v>
          </cell>
        </row>
        <row r="272">
          <cell r="A272" t="str">
            <v>M</v>
          </cell>
          <cell r="C272">
            <v>27</v>
          </cell>
          <cell r="E272" t="str">
            <v>G022</v>
          </cell>
        </row>
        <row r="273">
          <cell r="A273" t="str">
            <v>M</v>
          </cell>
          <cell r="C273" t="str">
            <v>27</v>
          </cell>
          <cell r="E273" t="str">
            <v>G026</v>
          </cell>
        </row>
        <row r="274">
          <cell r="A274" t="str">
            <v>M</v>
          </cell>
          <cell r="C274" t="str">
            <v>27</v>
          </cell>
          <cell r="E274" t="str">
            <v>F124</v>
          </cell>
        </row>
        <row r="275">
          <cell r="A275" t="str">
            <v>M</v>
          </cell>
          <cell r="C275">
            <v>27</v>
          </cell>
          <cell r="E275" t="str">
            <v>H004</v>
          </cell>
        </row>
        <row r="276">
          <cell r="A276" t="str">
            <v>M</v>
          </cell>
          <cell r="C276" t="str">
            <v>27</v>
          </cell>
          <cell r="E276" t="str">
            <v>H017</v>
          </cell>
        </row>
        <row r="277">
          <cell r="A277" t="str">
            <v>M</v>
          </cell>
          <cell r="C277">
            <v>27</v>
          </cell>
          <cell r="E277" t="str">
            <v>H024</v>
          </cell>
        </row>
        <row r="278">
          <cell r="A278" t="str">
            <v>M</v>
          </cell>
          <cell r="C278">
            <v>27</v>
          </cell>
          <cell r="E278" t="str">
            <v>H001</v>
          </cell>
        </row>
        <row r="279">
          <cell r="A279" t="str">
            <v>M</v>
          </cell>
          <cell r="C279" t="str">
            <v>27</v>
          </cell>
          <cell r="E279" t="str">
            <v>M006</v>
          </cell>
        </row>
        <row r="280">
          <cell r="A280" t="str">
            <v>M</v>
          </cell>
          <cell r="C280">
            <v>28</v>
          </cell>
          <cell r="E280" t="str">
            <v>G002</v>
          </cell>
        </row>
        <row r="281">
          <cell r="A281" t="str">
            <v>M</v>
          </cell>
          <cell r="C281">
            <v>28</v>
          </cell>
          <cell r="E281" t="str">
            <v>G009</v>
          </cell>
        </row>
        <row r="282">
          <cell r="A282" t="str">
            <v>M</v>
          </cell>
          <cell r="C282" t="str">
            <v>28</v>
          </cell>
          <cell r="E282" t="str">
            <v>G017</v>
          </cell>
        </row>
        <row r="283">
          <cell r="A283" t="str">
            <v>M</v>
          </cell>
          <cell r="C283" t="str">
            <v>28</v>
          </cell>
          <cell r="E283" t="str">
            <v>G022</v>
          </cell>
        </row>
        <row r="284">
          <cell r="A284" t="str">
            <v>M</v>
          </cell>
          <cell r="C284" t="str">
            <v>28</v>
          </cell>
          <cell r="E284" t="str">
            <v>G026</v>
          </cell>
        </row>
        <row r="285">
          <cell r="A285" t="str">
            <v>M</v>
          </cell>
          <cell r="C285">
            <v>28</v>
          </cell>
          <cell r="E285" t="str">
            <v>H004</v>
          </cell>
        </row>
        <row r="286">
          <cell r="A286" t="str">
            <v>M</v>
          </cell>
          <cell r="C286" t="str">
            <v>28</v>
          </cell>
          <cell r="E286" t="str">
            <v>H007</v>
          </cell>
        </row>
        <row r="287">
          <cell r="A287" t="str">
            <v>M</v>
          </cell>
          <cell r="C287" t="str">
            <v>28</v>
          </cell>
          <cell r="E287" t="str">
            <v>H024</v>
          </cell>
        </row>
        <row r="288">
          <cell r="A288" t="str">
            <v>M</v>
          </cell>
          <cell r="C288" t="str">
            <v>28</v>
          </cell>
          <cell r="E288" t="str">
            <v>H017</v>
          </cell>
        </row>
        <row r="289">
          <cell r="A289" t="str">
            <v>M</v>
          </cell>
          <cell r="C289">
            <v>28</v>
          </cell>
          <cell r="E289" t="str">
            <v>H001</v>
          </cell>
        </row>
        <row r="290">
          <cell r="A290" t="str">
            <v>M</v>
          </cell>
          <cell r="C290">
            <v>28</v>
          </cell>
          <cell r="E290" t="str">
            <v>J002</v>
          </cell>
        </row>
        <row r="291">
          <cell r="A291" t="str">
            <v>M</v>
          </cell>
          <cell r="C291" t="str">
            <v>28</v>
          </cell>
          <cell r="E291" t="str">
            <v>J004</v>
          </cell>
        </row>
        <row r="292">
          <cell r="A292" t="str">
            <v>M</v>
          </cell>
          <cell r="C292">
            <v>28</v>
          </cell>
          <cell r="E292" t="str">
            <v>F049</v>
          </cell>
        </row>
        <row r="293">
          <cell r="A293" t="str">
            <v>M</v>
          </cell>
          <cell r="C293">
            <v>28</v>
          </cell>
          <cell r="E293" t="str">
            <v>F001</v>
          </cell>
        </row>
        <row r="294">
          <cell r="A294" t="str">
            <v>M</v>
          </cell>
          <cell r="C294" t="str">
            <v>28</v>
          </cell>
          <cell r="E294" t="str">
            <v>L000</v>
          </cell>
        </row>
        <row r="295">
          <cell r="A295" t="str">
            <v>M</v>
          </cell>
          <cell r="C295" t="str">
            <v>28</v>
          </cell>
          <cell r="E295" t="str">
            <v>L003</v>
          </cell>
        </row>
        <row r="296">
          <cell r="A296" t="str">
            <v>M</v>
          </cell>
          <cell r="C296" t="str">
            <v>28</v>
          </cell>
          <cell r="E296" t="str">
            <v>L005</v>
          </cell>
        </row>
        <row r="297">
          <cell r="A297" t="str">
            <v>M</v>
          </cell>
          <cell r="C297" t="str">
            <v>28</v>
          </cell>
          <cell r="E297" t="str">
            <v>L006</v>
          </cell>
        </row>
        <row r="298">
          <cell r="A298" t="str">
            <v>M</v>
          </cell>
          <cell r="C298" t="str">
            <v>28</v>
          </cell>
          <cell r="E298" t="str">
            <v>L007</v>
          </cell>
        </row>
        <row r="299">
          <cell r="A299" t="str">
            <v>M</v>
          </cell>
          <cell r="C299" t="str">
            <v>28</v>
          </cell>
          <cell r="E299" t="str">
            <v>L010</v>
          </cell>
        </row>
        <row r="300">
          <cell r="A300" t="str">
            <v>M</v>
          </cell>
          <cell r="C300">
            <v>28</v>
          </cell>
          <cell r="E300" t="str">
            <v>L021</v>
          </cell>
        </row>
        <row r="301">
          <cell r="A301" t="str">
            <v>M</v>
          </cell>
          <cell r="C301">
            <v>28</v>
          </cell>
          <cell r="E301" t="str">
            <v>L150</v>
          </cell>
        </row>
        <row r="302">
          <cell r="A302" t="str">
            <v>M</v>
          </cell>
          <cell r="C302">
            <v>28</v>
          </cell>
          <cell r="E302" t="str">
            <v>L151</v>
          </cell>
        </row>
        <row r="303">
          <cell r="A303" t="str">
            <v>E</v>
          </cell>
          <cell r="C303" t="str">
            <v>29</v>
          </cell>
          <cell r="E303" t="str">
            <v>E044</v>
          </cell>
        </row>
        <row r="304">
          <cell r="A304" t="str">
            <v>E</v>
          </cell>
          <cell r="C304" t="str">
            <v>29</v>
          </cell>
          <cell r="E304" t="str">
            <v>E026</v>
          </cell>
        </row>
        <row r="305">
          <cell r="A305" t="str">
            <v>E</v>
          </cell>
          <cell r="C305" t="str">
            <v>29</v>
          </cell>
          <cell r="E305" t="str">
            <v>E018</v>
          </cell>
        </row>
        <row r="306">
          <cell r="A306" t="str">
            <v>E</v>
          </cell>
          <cell r="C306" t="str">
            <v>29</v>
          </cell>
          <cell r="E306" t="str">
            <v>G004</v>
          </cell>
        </row>
        <row r="307">
          <cell r="A307" t="str">
            <v>E</v>
          </cell>
          <cell r="C307" t="str">
            <v>30</v>
          </cell>
          <cell r="E307" t="str">
            <v>G001</v>
          </cell>
        </row>
        <row r="308">
          <cell r="A308" t="str">
            <v>E</v>
          </cell>
          <cell r="C308" t="str">
            <v>30</v>
          </cell>
          <cell r="E308" t="str">
            <v>G003</v>
          </cell>
        </row>
        <row r="309">
          <cell r="A309" t="str">
            <v>E</v>
          </cell>
          <cell r="C309" t="str">
            <v>30</v>
          </cell>
          <cell r="E309" t="str">
            <v>G004</v>
          </cell>
        </row>
        <row r="310">
          <cell r="A310" t="str">
            <v>E</v>
          </cell>
          <cell r="C310" t="str">
            <v>30</v>
          </cell>
          <cell r="E310" t="str">
            <v>G009</v>
          </cell>
        </row>
        <row r="311">
          <cell r="A311" t="str">
            <v>E</v>
          </cell>
          <cell r="C311" t="str">
            <v>30</v>
          </cell>
          <cell r="E311" t="str">
            <v>G026</v>
          </cell>
        </row>
        <row r="312">
          <cell r="A312" t="str">
            <v>E</v>
          </cell>
          <cell r="C312" t="str">
            <v>30</v>
          </cell>
          <cell r="E312" t="str">
            <v>L000</v>
          </cell>
        </row>
        <row r="313">
          <cell r="A313" t="str">
            <v>E</v>
          </cell>
          <cell r="C313" t="str">
            <v>30</v>
          </cell>
          <cell r="E313" t="str">
            <v>L003</v>
          </cell>
        </row>
        <row r="314">
          <cell r="A314" t="str">
            <v>E</v>
          </cell>
          <cell r="C314" t="str">
            <v>30</v>
          </cell>
          <cell r="E314" t="str">
            <v>L005</v>
          </cell>
        </row>
        <row r="315">
          <cell r="A315" t="str">
            <v>E</v>
          </cell>
          <cell r="C315" t="str">
            <v>30</v>
          </cell>
          <cell r="E315" t="str">
            <v>L006</v>
          </cell>
        </row>
        <row r="316">
          <cell r="A316" t="str">
            <v>E</v>
          </cell>
          <cell r="C316" t="str">
            <v>30</v>
          </cell>
          <cell r="E316" t="str">
            <v>L007</v>
          </cell>
        </row>
        <row r="317">
          <cell r="A317" t="str">
            <v>E</v>
          </cell>
          <cell r="C317" t="str">
            <v>30</v>
          </cell>
          <cell r="E317" t="str">
            <v>L010</v>
          </cell>
        </row>
        <row r="318">
          <cell r="A318" t="str">
            <v>E</v>
          </cell>
          <cell r="C318" t="str">
            <v>30</v>
          </cell>
          <cell r="E318" t="str">
            <v>L021</v>
          </cell>
        </row>
        <row r="319">
          <cell r="A319" t="str">
            <v>E</v>
          </cell>
          <cell r="C319" t="str">
            <v>30</v>
          </cell>
          <cell r="E319" t="str">
            <v>L150</v>
          </cell>
        </row>
        <row r="320">
          <cell r="A320" t="str">
            <v>E</v>
          </cell>
          <cell r="C320" t="str">
            <v>30</v>
          </cell>
          <cell r="E320" t="str">
            <v>L151</v>
          </cell>
        </row>
        <row r="321">
          <cell r="A321" t="str">
            <v>E</v>
          </cell>
          <cell r="C321" t="str">
            <v>30</v>
          </cell>
          <cell r="E321" t="str">
            <v>F049</v>
          </cell>
        </row>
        <row r="322">
          <cell r="A322" t="str">
            <v>E</v>
          </cell>
          <cell r="C322" t="str">
            <v>31</v>
          </cell>
          <cell r="E322" t="str">
            <v>G001</v>
          </cell>
        </row>
        <row r="323">
          <cell r="A323" t="str">
            <v>E</v>
          </cell>
          <cell r="C323" t="str">
            <v>31</v>
          </cell>
          <cell r="E323" t="str">
            <v>G003</v>
          </cell>
        </row>
        <row r="324">
          <cell r="A324" t="str">
            <v>E</v>
          </cell>
          <cell r="C324" t="str">
            <v>31</v>
          </cell>
          <cell r="E324" t="str">
            <v>G004</v>
          </cell>
        </row>
        <row r="325">
          <cell r="A325" t="str">
            <v>E</v>
          </cell>
          <cell r="C325" t="str">
            <v>31</v>
          </cell>
          <cell r="E325" t="str">
            <v>G009</v>
          </cell>
        </row>
        <row r="326">
          <cell r="A326" t="str">
            <v>E</v>
          </cell>
          <cell r="C326" t="str">
            <v>31</v>
          </cell>
          <cell r="E326" t="str">
            <v>G026</v>
          </cell>
        </row>
        <row r="327">
          <cell r="A327" t="str">
            <v>E</v>
          </cell>
          <cell r="C327" t="str">
            <v>31</v>
          </cell>
          <cell r="E327" t="str">
            <v>L000</v>
          </cell>
        </row>
        <row r="328">
          <cell r="A328" t="str">
            <v>E</v>
          </cell>
          <cell r="C328" t="str">
            <v>31</v>
          </cell>
          <cell r="E328" t="str">
            <v>L003</v>
          </cell>
        </row>
        <row r="329">
          <cell r="A329" t="str">
            <v>E</v>
          </cell>
          <cell r="C329" t="str">
            <v>31</v>
          </cell>
          <cell r="E329" t="str">
            <v>L005</v>
          </cell>
        </row>
        <row r="330">
          <cell r="A330" t="str">
            <v>E</v>
          </cell>
          <cell r="C330" t="str">
            <v>31</v>
          </cell>
          <cell r="E330" t="str">
            <v>L006</v>
          </cell>
        </row>
        <row r="331">
          <cell r="A331" t="str">
            <v>E</v>
          </cell>
          <cell r="C331" t="str">
            <v>31</v>
          </cell>
          <cell r="E331" t="str">
            <v>L007</v>
          </cell>
        </row>
        <row r="332">
          <cell r="A332" t="str">
            <v>E</v>
          </cell>
          <cell r="C332" t="str">
            <v>31</v>
          </cell>
          <cell r="E332" t="str">
            <v>L010</v>
          </cell>
        </row>
        <row r="333">
          <cell r="A333" t="str">
            <v>E</v>
          </cell>
          <cell r="C333" t="str">
            <v>31</v>
          </cell>
          <cell r="E333" t="str">
            <v>L021</v>
          </cell>
        </row>
        <row r="334">
          <cell r="A334" t="str">
            <v>E</v>
          </cell>
          <cell r="C334" t="str">
            <v>31</v>
          </cell>
          <cell r="E334" t="str">
            <v>L150</v>
          </cell>
        </row>
        <row r="335">
          <cell r="A335" t="str">
            <v>E</v>
          </cell>
          <cell r="C335" t="str">
            <v>31</v>
          </cell>
          <cell r="E335" t="str">
            <v>L151</v>
          </cell>
        </row>
        <row r="336">
          <cell r="A336" t="str">
            <v>E</v>
          </cell>
          <cell r="C336" t="str">
            <v>31</v>
          </cell>
          <cell r="E336" t="str">
            <v>F049</v>
          </cell>
        </row>
        <row r="337">
          <cell r="A337" t="str">
            <v>E</v>
          </cell>
          <cell r="C337">
            <v>40</v>
          </cell>
          <cell r="E337" t="str">
            <v>G002</v>
          </cell>
        </row>
        <row r="338">
          <cell r="A338" t="str">
            <v>E</v>
          </cell>
          <cell r="C338">
            <v>40</v>
          </cell>
          <cell r="E338" t="str">
            <v>G022</v>
          </cell>
        </row>
        <row r="339">
          <cell r="A339" t="str">
            <v>E</v>
          </cell>
          <cell r="C339" t="str">
            <v>40</v>
          </cell>
          <cell r="E339" t="str">
            <v>G026</v>
          </cell>
        </row>
        <row r="340">
          <cell r="A340" t="str">
            <v>E</v>
          </cell>
          <cell r="C340" t="str">
            <v>40</v>
          </cell>
          <cell r="E340" t="str">
            <v>G033</v>
          </cell>
        </row>
        <row r="341">
          <cell r="A341" t="str">
            <v>E</v>
          </cell>
          <cell r="C341" t="str">
            <v>40</v>
          </cell>
          <cell r="E341" t="str">
            <v>G034</v>
          </cell>
        </row>
        <row r="342">
          <cell r="A342" t="str">
            <v>E</v>
          </cell>
          <cell r="C342" t="str">
            <v>40</v>
          </cell>
          <cell r="E342" t="str">
            <v>H017</v>
          </cell>
        </row>
        <row r="343">
          <cell r="A343" t="str">
            <v>E</v>
          </cell>
          <cell r="C343">
            <v>40</v>
          </cell>
          <cell r="E343" t="str">
            <v>F049</v>
          </cell>
        </row>
        <row r="344">
          <cell r="A344" t="str">
            <v>E</v>
          </cell>
          <cell r="C344">
            <v>40</v>
          </cell>
          <cell r="E344" t="str">
            <v>F001</v>
          </cell>
        </row>
        <row r="345">
          <cell r="A345" t="str">
            <v>E</v>
          </cell>
          <cell r="C345">
            <v>40</v>
          </cell>
          <cell r="E345" t="str">
            <v>J002</v>
          </cell>
        </row>
        <row r="346">
          <cell r="A346" t="str">
            <v>E</v>
          </cell>
          <cell r="C346">
            <v>40</v>
          </cell>
          <cell r="E346" t="str">
            <v>J003</v>
          </cell>
        </row>
        <row r="347">
          <cell r="A347" t="str">
            <v>E</v>
          </cell>
          <cell r="C347" t="str">
            <v>40</v>
          </cell>
          <cell r="E347" t="str">
            <v>L000</v>
          </cell>
        </row>
        <row r="348">
          <cell r="A348" t="str">
            <v>E</v>
          </cell>
          <cell r="C348" t="str">
            <v>40</v>
          </cell>
          <cell r="E348" t="str">
            <v>L003</v>
          </cell>
        </row>
        <row r="349">
          <cell r="A349" t="str">
            <v>E</v>
          </cell>
          <cell r="C349" t="str">
            <v>40</v>
          </cell>
          <cell r="E349" t="str">
            <v>L006</v>
          </cell>
        </row>
        <row r="350">
          <cell r="A350" t="str">
            <v>E</v>
          </cell>
          <cell r="C350" t="str">
            <v>40</v>
          </cell>
          <cell r="E350" t="str">
            <v>L007</v>
          </cell>
        </row>
        <row r="351">
          <cell r="A351" t="str">
            <v>E</v>
          </cell>
          <cell r="C351" t="str">
            <v>40</v>
          </cell>
          <cell r="E351" t="str">
            <v>L021</v>
          </cell>
        </row>
        <row r="352">
          <cell r="A352" t="str">
            <v>E</v>
          </cell>
          <cell r="C352" t="str">
            <v>40</v>
          </cell>
          <cell r="E352" t="str">
            <v>L010</v>
          </cell>
        </row>
        <row r="353">
          <cell r="A353" t="str">
            <v>E</v>
          </cell>
          <cell r="C353" t="str">
            <v>41</v>
          </cell>
          <cell r="E353" t="str">
            <v>E002</v>
          </cell>
        </row>
        <row r="354">
          <cell r="A354" t="str">
            <v>E</v>
          </cell>
          <cell r="C354" t="str">
            <v>41</v>
          </cell>
          <cell r="E354" t="str">
            <v>E018</v>
          </cell>
        </row>
        <row r="355">
          <cell r="A355" t="str">
            <v>E</v>
          </cell>
          <cell r="C355" t="str">
            <v>41</v>
          </cell>
          <cell r="E355" t="str">
            <v>E026</v>
          </cell>
        </row>
        <row r="356">
          <cell r="A356" t="str">
            <v>E</v>
          </cell>
          <cell r="C356" t="str">
            <v>41</v>
          </cell>
          <cell r="E356" t="str">
            <v>E028</v>
          </cell>
        </row>
        <row r="357">
          <cell r="A357" t="str">
            <v>E</v>
          </cell>
          <cell r="C357" t="str">
            <v>41</v>
          </cell>
          <cell r="E357" t="str">
            <v>E043</v>
          </cell>
        </row>
        <row r="358">
          <cell r="A358" t="str">
            <v>E</v>
          </cell>
          <cell r="C358" t="str">
            <v>41</v>
          </cell>
          <cell r="E358" t="str">
            <v>G000</v>
          </cell>
        </row>
        <row r="359">
          <cell r="A359" t="str">
            <v>E</v>
          </cell>
          <cell r="C359" t="str">
            <v>41</v>
          </cell>
          <cell r="E359" t="str">
            <v>G004</v>
          </cell>
        </row>
        <row r="360">
          <cell r="A360" t="str">
            <v>E</v>
          </cell>
          <cell r="C360" t="str">
            <v>41</v>
          </cell>
          <cell r="E360" t="str">
            <v>G009</v>
          </cell>
        </row>
        <row r="361">
          <cell r="A361" t="str">
            <v>E</v>
          </cell>
          <cell r="C361" t="str">
            <v>41</v>
          </cell>
          <cell r="E361" t="str">
            <v>H006</v>
          </cell>
        </row>
        <row r="362">
          <cell r="A362" t="str">
            <v>E</v>
          </cell>
          <cell r="C362" t="str">
            <v>41A</v>
          </cell>
          <cell r="E362" t="str">
            <v>E002</v>
          </cell>
        </row>
        <row r="363">
          <cell r="A363" t="str">
            <v>E</v>
          </cell>
          <cell r="C363" t="str">
            <v>41A</v>
          </cell>
          <cell r="E363" t="str">
            <v>E018</v>
          </cell>
        </row>
        <row r="364">
          <cell r="A364" t="str">
            <v>E</v>
          </cell>
          <cell r="C364" t="str">
            <v>41A</v>
          </cell>
          <cell r="E364" t="str">
            <v>E026</v>
          </cell>
        </row>
        <row r="365">
          <cell r="A365" t="str">
            <v>E</v>
          </cell>
          <cell r="C365" t="str">
            <v>41A</v>
          </cell>
          <cell r="E365" t="str">
            <v>E028</v>
          </cell>
        </row>
        <row r="366">
          <cell r="A366" t="str">
            <v>E</v>
          </cell>
          <cell r="C366" t="str">
            <v>41A</v>
          </cell>
          <cell r="E366" t="str">
            <v>E043</v>
          </cell>
        </row>
        <row r="367">
          <cell r="A367" t="str">
            <v>E</v>
          </cell>
          <cell r="C367" t="str">
            <v>41A</v>
          </cell>
          <cell r="E367" t="str">
            <v>G004</v>
          </cell>
        </row>
        <row r="368">
          <cell r="A368" t="str">
            <v>E</v>
          </cell>
          <cell r="C368" t="str">
            <v>41A</v>
          </cell>
          <cell r="E368" t="str">
            <v>H006</v>
          </cell>
        </row>
        <row r="369">
          <cell r="A369" t="str">
            <v>E</v>
          </cell>
          <cell r="C369" t="str">
            <v>42</v>
          </cell>
          <cell r="E369" t="str">
            <v>G002</v>
          </cell>
        </row>
        <row r="370">
          <cell r="A370" t="str">
            <v>E</v>
          </cell>
          <cell r="C370" t="str">
            <v>42</v>
          </cell>
          <cell r="E370" t="str">
            <v>G004</v>
          </cell>
        </row>
        <row r="371">
          <cell r="A371" t="str">
            <v>E</v>
          </cell>
          <cell r="C371" t="str">
            <v>42</v>
          </cell>
          <cell r="E371" t="str">
            <v>Z001</v>
          </cell>
        </row>
        <row r="372">
          <cell r="A372" t="str">
            <v>E</v>
          </cell>
          <cell r="C372" t="str">
            <v>42</v>
          </cell>
          <cell r="E372" t="str">
            <v>Z002</v>
          </cell>
        </row>
        <row r="373">
          <cell r="A373" t="str">
            <v>E</v>
          </cell>
          <cell r="C373" t="str">
            <v>42</v>
          </cell>
          <cell r="E373" t="str">
            <v>Z003</v>
          </cell>
        </row>
        <row r="374">
          <cell r="A374" t="str">
            <v>E</v>
          </cell>
          <cell r="C374" t="str">
            <v>42</v>
          </cell>
          <cell r="E374" t="str">
            <v>Z004</v>
          </cell>
        </row>
        <row r="375">
          <cell r="A375" t="str">
            <v>E</v>
          </cell>
          <cell r="C375" t="str">
            <v>42</v>
          </cell>
          <cell r="E375" t="str">
            <v>Z005</v>
          </cell>
        </row>
        <row r="376">
          <cell r="A376" t="str">
            <v>E</v>
          </cell>
          <cell r="C376" t="str">
            <v>43</v>
          </cell>
          <cell r="E376" t="str">
            <v>G002</v>
          </cell>
        </row>
        <row r="377">
          <cell r="A377" t="str">
            <v>E</v>
          </cell>
          <cell r="C377" t="str">
            <v>43</v>
          </cell>
          <cell r="E377" t="str">
            <v>G003</v>
          </cell>
        </row>
        <row r="378">
          <cell r="A378" t="str">
            <v>E</v>
          </cell>
          <cell r="C378" t="str">
            <v>43</v>
          </cell>
          <cell r="E378" t="str">
            <v>G004</v>
          </cell>
        </row>
        <row r="379">
          <cell r="A379" t="str">
            <v>E</v>
          </cell>
          <cell r="C379" t="str">
            <v>43</v>
          </cell>
          <cell r="E379" t="str">
            <v>G005</v>
          </cell>
        </row>
        <row r="380">
          <cell r="A380" t="str">
            <v>E</v>
          </cell>
          <cell r="C380">
            <v>44</v>
          </cell>
          <cell r="E380" t="str">
            <v>G006</v>
          </cell>
        </row>
        <row r="381">
          <cell r="A381" t="str">
            <v>E</v>
          </cell>
          <cell r="C381">
            <v>44</v>
          </cell>
          <cell r="E381" t="str">
            <v>G007</v>
          </cell>
        </row>
        <row r="382">
          <cell r="A382" t="str">
            <v>E</v>
          </cell>
          <cell r="C382" t="str">
            <v>43</v>
          </cell>
          <cell r="E382" t="str">
            <v>G009</v>
          </cell>
        </row>
        <row r="383">
          <cell r="A383" t="str">
            <v>E</v>
          </cell>
          <cell r="C383" t="str">
            <v>43</v>
          </cell>
          <cell r="E383" t="str">
            <v>G010</v>
          </cell>
        </row>
        <row r="384">
          <cell r="A384" t="str">
            <v>E</v>
          </cell>
          <cell r="C384" t="str">
            <v>43</v>
          </cell>
          <cell r="E384" t="str">
            <v>G027</v>
          </cell>
        </row>
        <row r="385">
          <cell r="A385" t="str">
            <v>E</v>
          </cell>
          <cell r="C385" t="str">
            <v>43</v>
          </cell>
          <cell r="E385" t="str">
            <v>H007</v>
          </cell>
        </row>
        <row r="386">
          <cell r="A386" t="str">
            <v>E</v>
          </cell>
          <cell r="C386" t="str">
            <v>44</v>
          </cell>
          <cell r="E386" t="str">
            <v>E004</v>
          </cell>
        </row>
        <row r="387">
          <cell r="A387" t="str">
            <v>E</v>
          </cell>
          <cell r="C387" t="str">
            <v>44</v>
          </cell>
          <cell r="E387" t="str">
            <v>E018</v>
          </cell>
        </row>
        <row r="388">
          <cell r="A388" t="str">
            <v>E</v>
          </cell>
          <cell r="C388" t="str">
            <v>44</v>
          </cell>
          <cell r="E388" t="str">
            <v>E026</v>
          </cell>
        </row>
        <row r="389">
          <cell r="A389" t="str">
            <v>E</v>
          </cell>
          <cell r="C389" t="str">
            <v>44</v>
          </cell>
          <cell r="E389" t="str">
            <v>E029</v>
          </cell>
        </row>
        <row r="390">
          <cell r="A390" t="str">
            <v>E</v>
          </cell>
          <cell r="C390" t="str">
            <v>44</v>
          </cell>
          <cell r="E390" t="str">
            <v>E032</v>
          </cell>
        </row>
        <row r="391">
          <cell r="A391" t="str">
            <v>E</v>
          </cell>
          <cell r="C391" t="str">
            <v>44</v>
          </cell>
          <cell r="E391" t="str">
            <v>E048</v>
          </cell>
        </row>
        <row r="392">
          <cell r="A392" t="str">
            <v>E</v>
          </cell>
          <cell r="C392" t="str">
            <v>44</v>
          </cell>
          <cell r="E392" t="str">
            <v>G012</v>
          </cell>
        </row>
        <row r="393">
          <cell r="A393" t="str">
            <v>E</v>
          </cell>
          <cell r="C393" t="str">
            <v>44</v>
          </cell>
          <cell r="E393" t="str">
            <v>G017</v>
          </cell>
        </row>
        <row r="394">
          <cell r="A394" t="str">
            <v>E</v>
          </cell>
          <cell r="C394" t="str">
            <v>44</v>
          </cell>
          <cell r="E394" t="str">
            <v>H043</v>
          </cell>
        </row>
        <row r="395">
          <cell r="A395" t="str">
            <v>E</v>
          </cell>
          <cell r="C395" t="str">
            <v>44</v>
          </cell>
          <cell r="E395" t="str">
            <v>H014</v>
          </cell>
        </row>
        <row r="396">
          <cell r="A396" t="str">
            <v>E</v>
          </cell>
          <cell r="C396" t="str">
            <v>45</v>
          </cell>
          <cell r="E396" t="str">
            <v>E025</v>
          </cell>
        </row>
        <row r="397">
          <cell r="A397" t="str">
            <v>E</v>
          </cell>
          <cell r="C397" t="str">
            <v>45</v>
          </cell>
          <cell r="E397" t="str">
            <v>E026</v>
          </cell>
        </row>
        <row r="398">
          <cell r="A398" t="str">
            <v>E</v>
          </cell>
          <cell r="C398" t="str">
            <v>45</v>
          </cell>
          <cell r="E398" t="str">
            <v>E032</v>
          </cell>
        </row>
        <row r="399">
          <cell r="A399" t="str">
            <v>E</v>
          </cell>
          <cell r="C399" t="str">
            <v>45</v>
          </cell>
          <cell r="E399" t="str">
            <v>E038</v>
          </cell>
        </row>
        <row r="400">
          <cell r="A400" t="str">
            <v>E</v>
          </cell>
          <cell r="C400" t="str">
            <v>45</v>
          </cell>
          <cell r="E400" t="str">
            <v>G004</v>
          </cell>
        </row>
        <row r="401">
          <cell r="A401" t="str">
            <v>E</v>
          </cell>
          <cell r="C401" t="str">
            <v>45</v>
          </cell>
          <cell r="E401" t="str">
            <v>G009</v>
          </cell>
        </row>
        <row r="402">
          <cell r="A402" t="str">
            <v>E</v>
          </cell>
          <cell r="C402" t="str">
            <v>45</v>
          </cell>
          <cell r="E402" t="str">
            <v>G001</v>
          </cell>
        </row>
        <row r="403">
          <cell r="A403" t="str">
            <v>E</v>
          </cell>
          <cell r="C403" t="str">
            <v>45</v>
          </cell>
          <cell r="E403" t="str">
            <v>G017</v>
          </cell>
        </row>
        <row r="404">
          <cell r="A404" t="str">
            <v>E</v>
          </cell>
          <cell r="C404" t="str">
            <v>46</v>
          </cell>
          <cell r="E404" t="str">
            <v>E018</v>
          </cell>
        </row>
        <row r="405">
          <cell r="A405" t="str">
            <v>E</v>
          </cell>
          <cell r="C405" t="str">
            <v>46</v>
          </cell>
          <cell r="E405" t="str">
            <v>E019</v>
          </cell>
        </row>
        <row r="406">
          <cell r="A406" t="str">
            <v>E</v>
          </cell>
          <cell r="C406" t="str">
            <v>46</v>
          </cell>
          <cell r="E406" t="str">
            <v>E032</v>
          </cell>
        </row>
        <row r="407">
          <cell r="A407" t="str">
            <v>E</v>
          </cell>
          <cell r="C407" t="str">
            <v>46</v>
          </cell>
          <cell r="E407" t="str">
            <v>E033</v>
          </cell>
        </row>
        <row r="408">
          <cell r="A408" t="str">
            <v>E</v>
          </cell>
          <cell r="C408" t="str">
            <v>46</v>
          </cell>
          <cell r="E408" t="str">
            <v>G004</v>
          </cell>
        </row>
        <row r="409">
          <cell r="A409" t="str">
            <v>E</v>
          </cell>
          <cell r="C409" t="str">
            <v>46</v>
          </cell>
          <cell r="E409" t="str">
            <v>G009</v>
          </cell>
        </row>
        <row r="410">
          <cell r="A410" t="str">
            <v>E</v>
          </cell>
          <cell r="C410" t="str">
            <v>46</v>
          </cell>
          <cell r="E410" t="str">
            <v>G017</v>
          </cell>
        </row>
        <row r="411">
          <cell r="A411" t="str">
            <v>E</v>
          </cell>
          <cell r="C411" t="str">
            <v>46</v>
          </cell>
          <cell r="E411" t="str">
            <v>G001</v>
          </cell>
        </row>
        <row r="412">
          <cell r="A412" t="str">
            <v>E</v>
          </cell>
          <cell r="C412">
            <v>49</v>
          </cell>
          <cell r="E412" t="str">
            <v>E018</v>
          </cell>
        </row>
        <row r="413">
          <cell r="A413" t="str">
            <v>E</v>
          </cell>
          <cell r="C413">
            <v>49</v>
          </cell>
          <cell r="E413" t="str">
            <v>E026</v>
          </cell>
        </row>
        <row r="414">
          <cell r="A414" t="str">
            <v>E</v>
          </cell>
          <cell r="C414">
            <v>49</v>
          </cell>
          <cell r="E414" t="str">
            <v>G009</v>
          </cell>
        </row>
        <row r="415">
          <cell r="A415" t="str">
            <v>E</v>
          </cell>
          <cell r="C415">
            <v>49</v>
          </cell>
          <cell r="E415" t="str">
            <v>G026</v>
          </cell>
        </row>
        <row r="416">
          <cell r="A416" t="str">
            <v>A</v>
          </cell>
          <cell r="C416" t="str">
            <v>60</v>
          </cell>
          <cell r="E416" t="str">
            <v>A099</v>
          </cell>
        </row>
        <row r="417">
          <cell r="A417" t="str">
            <v>A</v>
          </cell>
          <cell r="C417" t="str">
            <v>60</v>
          </cell>
          <cell r="E417" t="str">
            <v>F004</v>
          </cell>
        </row>
        <row r="418">
          <cell r="A418" t="str">
            <v>A</v>
          </cell>
          <cell r="C418" t="str">
            <v>60</v>
          </cell>
          <cell r="E418" t="str">
            <v>F005</v>
          </cell>
        </row>
        <row r="419">
          <cell r="A419" t="str">
            <v>A</v>
          </cell>
          <cell r="C419" t="str">
            <v>60</v>
          </cell>
          <cell r="E419" t="str">
            <v>F016</v>
          </cell>
        </row>
        <row r="420">
          <cell r="A420" t="str">
            <v>A</v>
          </cell>
          <cell r="C420" t="str">
            <v>60</v>
          </cell>
          <cell r="E420" t="str">
            <v>F026</v>
          </cell>
        </row>
        <row r="421">
          <cell r="A421" t="str">
            <v>A</v>
          </cell>
          <cell r="C421" t="str">
            <v>60</v>
          </cell>
          <cell r="E421" t="str">
            <v>F044</v>
          </cell>
        </row>
        <row r="422">
          <cell r="A422" t="str">
            <v>A</v>
          </cell>
          <cell r="C422" t="str">
            <v>60</v>
          </cell>
          <cell r="E422" t="str">
            <v>F049</v>
          </cell>
        </row>
        <row r="423">
          <cell r="A423" t="str">
            <v>A</v>
          </cell>
          <cell r="C423" t="str">
            <v>60</v>
          </cell>
          <cell r="E423" t="str">
            <v>F067</v>
          </cell>
        </row>
        <row r="424">
          <cell r="A424" t="str">
            <v>A</v>
          </cell>
          <cell r="C424" t="str">
            <v>60</v>
          </cell>
          <cell r="E424" t="str">
            <v>F006</v>
          </cell>
        </row>
        <row r="425">
          <cell r="A425" t="str">
            <v>A</v>
          </cell>
          <cell r="C425">
            <v>60</v>
          </cell>
          <cell r="E425" t="str">
            <v>F007</v>
          </cell>
        </row>
        <row r="426">
          <cell r="A426" t="str">
            <v>A</v>
          </cell>
          <cell r="C426" t="str">
            <v>60</v>
          </cell>
          <cell r="E426" t="str">
            <v>F070</v>
          </cell>
        </row>
        <row r="427">
          <cell r="A427" t="str">
            <v>A</v>
          </cell>
          <cell r="C427" t="str">
            <v>60</v>
          </cell>
          <cell r="E427" t="str">
            <v>F072</v>
          </cell>
        </row>
        <row r="428">
          <cell r="A428" t="str">
            <v>A</v>
          </cell>
          <cell r="C428" t="str">
            <v>60</v>
          </cell>
          <cell r="E428" t="str">
            <v>F159</v>
          </cell>
        </row>
        <row r="429">
          <cell r="A429" t="str">
            <v>A</v>
          </cell>
          <cell r="C429" t="str">
            <v>60</v>
          </cell>
          <cell r="E429" t="str">
            <v>F158</v>
          </cell>
        </row>
        <row r="430">
          <cell r="A430" t="str">
            <v>A</v>
          </cell>
          <cell r="C430" t="str">
            <v>60</v>
          </cell>
          <cell r="E430" t="str">
            <v>F160</v>
          </cell>
        </row>
        <row r="431">
          <cell r="A431" t="str">
            <v>A</v>
          </cell>
          <cell r="C431" t="str">
            <v>60</v>
          </cell>
          <cell r="E431" t="str">
            <v>F160</v>
          </cell>
        </row>
        <row r="432">
          <cell r="A432" t="str">
            <v>A</v>
          </cell>
          <cell r="C432" t="str">
            <v>60</v>
          </cell>
          <cell r="E432" t="str">
            <v>F009</v>
          </cell>
        </row>
        <row r="433">
          <cell r="A433" t="str">
            <v>A</v>
          </cell>
          <cell r="C433" t="str">
            <v>60</v>
          </cell>
          <cell r="E433" t="str">
            <v>G011</v>
          </cell>
        </row>
        <row r="434">
          <cell r="A434" t="str">
            <v>A</v>
          </cell>
          <cell r="C434" t="str">
            <v>60</v>
          </cell>
          <cell r="E434" t="str">
            <v>G022</v>
          </cell>
        </row>
        <row r="435">
          <cell r="A435" t="str">
            <v>A</v>
          </cell>
          <cell r="C435" t="str">
            <v>60</v>
          </cell>
          <cell r="E435" t="str">
            <v>G026</v>
          </cell>
        </row>
        <row r="436">
          <cell r="A436" t="str">
            <v>A</v>
          </cell>
          <cell r="C436" t="str">
            <v>60</v>
          </cell>
          <cell r="E436" t="str">
            <v>G001</v>
          </cell>
        </row>
        <row r="437">
          <cell r="A437" t="str">
            <v>A</v>
          </cell>
          <cell r="C437">
            <v>60</v>
          </cell>
          <cell r="E437" t="str">
            <v>G002</v>
          </cell>
        </row>
        <row r="438">
          <cell r="A438" t="str">
            <v>A</v>
          </cell>
          <cell r="C438" t="str">
            <v>60</v>
          </cell>
          <cell r="E438" t="str">
            <v>G004</v>
          </cell>
        </row>
        <row r="439">
          <cell r="A439" t="str">
            <v>A</v>
          </cell>
          <cell r="C439" t="str">
            <v>60</v>
          </cell>
          <cell r="E439" t="str">
            <v>L000</v>
          </cell>
        </row>
        <row r="440">
          <cell r="A440" t="str">
            <v>A</v>
          </cell>
          <cell r="C440" t="str">
            <v>60</v>
          </cell>
          <cell r="E440" t="str">
            <v>L003</v>
          </cell>
        </row>
        <row r="441">
          <cell r="A441" t="str">
            <v>A</v>
          </cell>
          <cell r="C441" t="str">
            <v>60</v>
          </cell>
          <cell r="E441" t="str">
            <v>L005</v>
          </cell>
        </row>
        <row r="442">
          <cell r="A442" t="str">
            <v>A</v>
          </cell>
          <cell r="C442" t="str">
            <v>60</v>
          </cell>
          <cell r="E442" t="str">
            <v>L006</v>
          </cell>
        </row>
        <row r="443">
          <cell r="A443" t="str">
            <v>A</v>
          </cell>
          <cell r="C443" t="str">
            <v>60</v>
          </cell>
          <cell r="E443" t="str">
            <v>L021</v>
          </cell>
        </row>
        <row r="444">
          <cell r="A444" t="str">
            <v>A</v>
          </cell>
          <cell r="C444" t="str">
            <v>60</v>
          </cell>
          <cell r="E444" t="str">
            <v>L150</v>
          </cell>
        </row>
        <row r="445">
          <cell r="A445" t="str">
            <v>A</v>
          </cell>
          <cell r="C445" t="str">
            <v>60</v>
          </cell>
          <cell r="E445" t="str">
            <v>L151</v>
          </cell>
        </row>
        <row r="446">
          <cell r="A446" t="str">
            <v>A</v>
          </cell>
          <cell r="C446" t="str">
            <v>60</v>
          </cell>
          <cell r="E446" t="str">
            <v>P004</v>
          </cell>
        </row>
        <row r="447">
          <cell r="A447" t="str">
            <v>A</v>
          </cell>
          <cell r="C447" t="str">
            <v>61</v>
          </cell>
          <cell r="E447" t="str">
            <v>G002</v>
          </cell>
        </row>
        <row r="448">
          <cell r="A448" t="str">
            <v>A</v>
          </cell>
          <cell r="C448" t="str">
            <v>61</v>
          </cell>
          <cell r="E448" t="str">
            <v>F118</v>
          </cell>
        </row>
        <row r="449">
          <cell r="A449" t="str">
            <v>A</v>
          </cell>
          <cell r="C449" t="str">
            <v>61</v>
          </cell>
          <cell r="E449" t="str">
            <v>F049</v>
          </cell>
        </row>
        <row r="450">
          <cell r="A450" t="str">
            <v>A</v>
          </cell>
          <cell r="C450" t="str">
            <v>61</v>
          </cell>
          <cell r="E450" t="str">
            <v>F074</v>
          </cell>
        </row>
        <row r="451">
          <cell r="A451" t="str">
            <v>A</v>
          </cell>
          <cell r="C451" t="str">
            <v>61</v>
          </cell>
          <cell r="E451" t="str">
            <v>F012</v>
          </cell>
        </row>
        <row r="452">
          <cell r="A452" t="str">
            <v>A</v>
          </cell>
          <cell r="C452" t="str">
            <v>61</v>
          </cell>
          <cell r="E452" t="str">
            <v>F001</v>
          </cell>
        </row>
        <row r="453">
          <cell r="A453" t="str">
            <v>A</v>
          </cell>
          <cell r="C453" t="str">
            <v>61</v>
          </cell>
          <cell r="E453" t="str">
            <v>F010</v>
          </cell>
        </row>
        <row r="454">
          <cell r="A454" t="str">
            <v>A</v>
          </cell>
          <cell r="C454" t="str">
            <v>61</v>
          </cell>
          <cell r="E454" t="str">
            <v>L000</v>
          </cell>
        </row>
        <row r="455">
          <cell r="A455" t="str">
            <v>A</v>
          </cell>
          <cell r="C455" t="str">
            <v>61</v>
          </cell>
          <cell r="E455" t="str">
            <v>L003</v>
          </cell>
        </row>
        <row r="456">
          <cell r="A456" t="str">
            <v>A</v>
          </cell>
          <cell r="C456" t="str">
            <v>61</v>
          </cell>
          <cell r="E456" t="str">
            <v>L006</v>
          </cell>
        </row>
        <row r="457">
          <cell r="A457" t="str">
            <v>A</v>
          </cell>
          <cell r="C457" t="str">
            <v>61</v>
          </cell>
          <cell r="E457" t="str">
            <v>L007</v>
          </cell>
        </row>
        <row r="458">
          <cell r="A458" t="str">
            <v>A</v>
          </cell>
          <cell r="C458" t="str">
            <v>61</v>
          </cell>
          <cell r="E458" t="str">
            <v>L021</v>
          </cell>
        </row>
        <row r="459">
          <cell r="A459" t="str">
            <v>A</v>
          </cell>
          <cell r="C459" t="str">
            <v>61</v>
          </cell>
          <cell r="E459" t="str">
            <v>L010</v>
          </cell>
        </row>
        <row r="460">
          <cell r="A460" t="str">
            <v>A</v>
          </cell>
          <cell r="C460" t="str">
            <v>62</v>
          </cell>
          <cell r="E460" t="str">
            <v>D003</v>
          </cell>
        </row>
        <row r="461">
          <cell r="A461" t="str">
            <v>A</v>
          </cell>
          <cell r="C461" t="str">
            <v>62</v>
          </cell>
          <cell r="E461" t="str">
            <v>D004</v>
          </cell>
        </row>
        <row r="462">
          <cell r="A462" t="str">
            <v>A</v>
          </cell>
          <cell r="C462" t="str">
            <v>62</v>
          </cell>
          <cell r="E462" t="str">
            <v>D005</v>
          </cell>
        </row>
        <row r="463">
          <cell r="A463" t="str">
            <v>A</v>
          </cell>
          <cell r="C463" t="str">
            <v>62</v>
          </cell>
          <cell r="E463" t="str">
            <v>D006</v>
          </cell>
        </row>
        <row r="464">
          <cell r="A464" t="str">
            <v>A</v>
          </cell>
          <cell r="C464" t="str">
            <v>62</v>
          </cell>
          <cell r="E464" t="str">
            <v>D008</v>
          </cell>
        </row>
        <row r="465">
          <cell r="A465" t="str">
            <v>A</v>
          </cell>
          <cell r="C465" t="str">
            <v>62</v>
          </cell>
          <cell r="E465" t="str">
            <v>F003</v>
          </cell>
        </row>
        <row r="466">
          <cell r="A466" t="str">
            <v>A</v>
          </cell>
          <cell r="C466" t="str">
            <v>62</v>
          </cell>
          <cell r="E466" t="str">
            <v>F022</v>
          </cell>
        </row>
        <row r="467">
          <cell r="A467" t="str">
            <v>A</v>
          </cell>
          <cell r="C467" t="str">
            <v>62</v>
          </cell>
          <cell r="E467" t="str">
            <v>F024</v>
          </cell>
        </row>
        <row r="468">
          <cell r="A468" t="str">
            <v>A</v>
          </cell>
          <cell r="C468" t="str">
            <v>62</v>
          </cell>
          <cell r="E468" t="str">
            <v>F025</v>
          </cell>
        </row>
        <row r="469">
          <cell r="A469" t="str">
            <v>A</v>
          </cell>
          <cell r="C469" t="str">
            <v>62</v>
          </cell>
          <cell r="E469" t="str">
            <v>G002</v>
          </cell>
        </row>
        <row r="470">
          <cell r="A470" t="str">
            <v>A</v>
          </cell>
          <cell r="C470" t="str">
            <v>62</v>
          </cell>
          <cell r="E470" t="str">
            <v>G022</v>
          </cell>
        </row>
        <row r="471">
          <cell r="A471" t="str">
            <v>A</v>
          </cell>
          <cell r="C471" t="str">
            <v>62</v>
          </cell>
          <cell r="E471" t="str">
            <v>G017</v>
          </cell>
        </row>
        <row r="472">
          <cell r="A472" t="str">
            <v>A</v>
          </cell>
          <cell r="C472" t="str">
            <v>62</v>
          </cell>
          <cell r="E472" t="str">
            <v>D007</v>
          </cell>
        </row>
        <row r="473">
          <cell r="A473" t="str">
            <v>A</v>
          </cell>
          <cell r="C473" t="str">
            <v>62</v>
          </cell>
          <cell r="E473" t="str">
            <v>F049</v>
          </cell>
        </row>
        <row r="474">
          <cell r="A474" t="str">
            <v>A</v>
          </cell>
          <cell r="C474" t="str">
            <v>62</v>
          </cell>
          <cell r="E474" t="str">
            <v>F050</v>
          </cell>
        </row>
        <row r="475">
          <cell r="A475" t="str">
            <v>A</v>
          </cell>
          <cell r="C475" t="str">
            <v>62</v>
          </cell>
          <cell r="E475" t="str">
            <v>F075</v>
          </cell>
        </row>
        <row r="476">
          <cell r="A476" t="str">
            <v>A</v>
          </cell>
          <cell r="C476" t="str">
            <v>62</v>
          </cell>
          <cell r="E476" t="str">
            <v>F076</v>
          </cell>
        </row>
        <row r="477">
          <cell r="A477" t="str">
            <v>A</v>
          </cell>
          <cell r="C477" t="str">
            <v>62</v>
          </cell>
          <cell r="E477" t="str">
            <v>F079</v>
          </cell>
        </row>
        <row r="478">
          <cell r="A478" t="str">
            <v>A</v>
          </cell>
          <cell r="C478" t="str">
            <v>62</v>
          </cell>
          <cell r="E478" t="str">
            <v>F001</v>
          </cell>
        </row>
        <row r="479">
          <cell r="A479" t="str">
            <v>A</v>
          </cell>
          <cell r="C479" t="str">
            <v>62</v>
          </cell>
          <cell r="E479" t="str">
            <v>H022</v>
          </cell>
        </row>
        <row r="480">
          <cell r="A480" t="str">
            <v>A</v>
          </cell>
          <cell r="C480" t="str">
            <v>62</v>
          </cell>
          <cell r="E480" t="str">
            <v>H011</v>
          </cell>
        </row>
        <row r="481">
          <cell r="A481" t="str">
            <v>A</v>
          </cell>
          <cell r="C481" t="str">
            <v>62</v>
          </cell>
          <cell r="E481" t="str">
            <v>H013</v>
          </cell>
        </row>
        <row r="482">
          <cell r="A482" t="str">
            <v>A</v>
          </cell>
          <cell r="C482" t="str">
            <v>62</v>
          </cell>
          <cell r="E482" t="str">
            <v>L000</v>
          </cell>
        </row>
        <row r="483">
          <cell r="A483" t="str">
            <v>A</v>
          </cell>
          <cell r="C483" t="str">
            <v>62</v>
          </cell>
          <cell r="E483" t="str">
            <v>L003</v>
          </cell>
        </row>
        <row r="484">
          <cell r="A484" t="str">
            <v>A</v>
          </cell>
          <cell r="C484" t="str">
            <v>62</v>
          </cell>
          <cell r="E484" t="str">
            <v>L005</v>
          </cell>
        </row>
        <row r="485">
          <cell r="A485" t="str">
            <v>A</v>
          </cell>
          <cell r="C485" t="str">
            <v>62</v>
          </cell>
          <cell r="E485" t="str">
            <v>L006</v>
          </cell>
        </row>
        <row r="486">
          <cell r="A486" t="str">
            <v>A</v>
          </cell>
          <cell r="C486" t="str">
            <v>62</v>
          </cell>
          <cell r="E486" t="str">
            <v>L007</v>
          </cell>
        </row>
        <row r="487">
          <cell r="A487" t="str">
            <v>A</v>
          </cell>
          <cell r="C487" t="str">
            <v>62</v>
          </cell>
          <cell r="E487" t="str">
            <v>L021</v>
          </cell>
        </row>
        <row r="488">
          <cell r="A488" t="str">
            <v>A</v>
          </cell>
          <cell r="C488" t="str">
            <v>62</v>
          </cell>
          <cell r="E488" t="str">
            <v>L010</v>
          </cell>
        </row>
        <row r="489">
          <cell r="A489" t="str">
            <v>A</v>
          </cell>
          <cell r="C489" t="str">
            <v>62</v>
          </cell>
          <cell r="E489" t="str">
            <v>L150</v>
          </cell>
        </row>
        <row r="490">
          <cell r="A490" t="str">
            <v>A</v>
          </cell>
          <cell r="C490" t="str">
            <v>62</v>
          </cell>
          <cell r="E490" t="str">
            <v>L151</v>
          </cell>
        </row>
        <row r="491">
          <cell r="A491" t="str">
            <v>A</v>
          </cell>
          <cell r="C491" t="str">
            <v>62</v>
          </cell>
          <cell r="E491" t="str">
            <v>J002</v>
          </cell>
        </row>
        <row r="492">
          <cell r="A492" t="str">
            <v>A</v>
          </cell>
          <cell r="C492" t="str">
            <v>62</v>
          </cell>
          <cell r="E492" t="str">
            <v>J003</v>
          </cell>
        </row>
        <row r="493">
          <cell r="A493" t="str">
            <v>A</v>
          </cell>
          <cell r="C493" t="str">
            <v>62</v>
          </cell>
          <cell r="E493" t="str">
            <v>J004</v>
          </cell>
        </row>
        <row r="494">
          <cell r="A494" t="str">
            <v>A</v>
          </cell>
          <cell r="C494">
            <v>62</v>
          </cell>
          <cell r="E494" t="str">
            <v>J006</v>
          </cell>
        </row>
        <row r="495">
          <cell r="A495" t="str">
            <v>A</v>
          </cell>
          <cell r="C495">
            <v>62</v>
          </cell>
          <cell r="E495" t="str">
            <v>J007</v>
          </cell>
        </row>
        <row r="496">
          <cell r="A496" t="str">
            <v>A</v>
          </cell>
          <cell r="C496" t="str">
            <v>62</v>
          </cell>
          <cell r="E496" t="str">
            <v>J010</v>
          </cell>
        </row>
        <row r="497">
          <cell r="A497" t="str">
            <v>A</v>
          </cell>
          <cell r="C497" t="str">
            <v>63</v>
          </cell>
          <cell r="E497" t="str">
            <v>F049</v>
          </cell>
        </row>
        <row r="498">
          <cell r="A498" t="str">
            <v>A</v>
          </cell>
          <cell r="C498" t="str">
            <v>63</v>
          </cell>
          <cell r="E498" t="str">
            <v>F001</v>
          </cell>
        </row>
        <row r="499">
          <cell r="A499" t="str">
            <v>A</v>
          </cell>
          <cell r="C499" t="str">
            <v>63</v>
          </cell>
          <cell r="E499" t="str">
            <v>G001</v>
          </cell>
        </row>
        <row r="500">
          <cell r="A500" t="str">
            <v>A</v>
          </cell>
          <cell r="C500" t="str">
            <v>63</v>
          </cell>
          <cell r="E500" t="str">
            <v>G002</v>
          </cell>
        </row>
        <row r="501">
          <cell r="A501" t="str">
            <v>A</v>
          </cell>
          <cell r="C501" t="str">
            <v>63</v>
          </cell>
          <cell r="E501" t="str">
            <v>G017</v>
          </cell>
        </row>
        <row r="502">
          <cell r="A502" t="str">
            <v>A</v>
          </cell>
          <cell r="C502" t="str">
            <v>63</v>
          </cell>
          <cell r="E502" t="str">
            <v>G022</v>
          </cell>
        </row>
        <row r="503">
          <cell r="A503" t="str">
            <v>A</v>
          </cell>
          <cell r="C503" t="str">
            <v>63</v>
          </cell>
          <cell r="E503" t="str">
            <v>G026</v>
          </cell>
        </row>
        <row r="504">
          <cell r="A504" t="str">
            <v>A</v>
          </cell>
          <cell r="C504">
            <v>63</v>
          </cell>
          <cell r="E504" t="str">
            <v>G036</v>
          </cell>
        </row>
        <row r="505">
          <cell r="A505" t="str">
            <v>A</v>
          </cell>
          <cell r="C505" t="str">
            <v>63</v>
          </cell>
          <cell r="E505" t="str">
            <v>H009</v>
          </cell>
        </row>
        <row r="506">
          <cell r="A506" t="str">
            <v>A</v>
          </cell>
          <cell r="C506" t="str">
            <v>63</v>
          </cell>
          <cell r="E506" t="str">
            <v>H015</v>
          </cell>
        </row>
        <row r="507">
          <cell r="A507" t="str">
            <v>A</v>
          </cell>
          <cell r="C507" t="str">
            <v>63</v>
          </cell>
          <cell r="E507" t="str">
            <v>H025</v>
          </cell>
        </row>
        <row r="508">
          <cell r="A508" t="str">
            <v>A</v>
          </cell>
          <cell r="C508" t="str">
            <v>63</v>
          </cell>
          <cell r="E508" t="str">
            <v>H026</v>
          </cell>
        </row>
        <row r="509">
          <cell r="A509" t="str">
            <v>A</v>
          </cell>
          <cell r="C509" t="str">
            <v>63</v>
          </cell>
          <cell r="E509" t="str">
            <v>H027</v>
          </cell>
        </row>
        <row r="510">
          <cell r="A510" t="str">
            <v>A</v>
          </cell>
          <cell r="C510" t="str">
            <v>63</v>
          </cell>
          <cell r="E510" t="str">
            <v>H028</v>
          </cell>
        </row>
        <row r="511">
          <cell r="A511" t="str">
            <v>A</v>
          </cell>
          <cell r="C511" t="str">
            <v>63</v>
          </cell>
          <cell r="E511" t="str">
            <v>H012</v>
          </cell>
        </row>
        <row r="512">
          <cell r="A512" t="str">
            <v>A</v>
          </cell>
          <cell r="C512" t="str">
            <v>63</v>
          </cell>
          <cell r="E512" t="str">
            <v>H029</v>
          </cell>
        </row>
        <row r="513">
          <cell r="A513" t="str">
            <v>A</v>
          </cell>
          <cell r="C513" t="str">
            <v>63</v>
          </cell>
          <cell r="E513" t="str">
            <v>H030</v>
          </cell>
        </row>
        <row r="514">
          <cell r="A514" t="str">
            <v>A</v>
          </cell>
          <cell r="C514" t="str">
            <v>64</v>
          </cell>
          <cell r="E514" t="str">
            <v>F049</v>
          </cell>
        </row>
        <row r="515">
          <cell r="A515" t="str">
            <v>A</v>
          </cell>
          <cell r="C515" t="str">
            <v>64</v>
          </cell>
          <cell r="E515" t="str">
            <v>F051</v>
          </cell>
        </row>
        <row r="516">
          <cell r="A516" t="str">
            <v>A</v>
          </cell>
          <cell r="C516">
            <v>64</v>
          </cell>
          <cell r="E516" t="str">
            <v>F011</v>
          </cell>
        </row>
        <row r="517">
          <cell r="A517" t="str">
            <v>A</v>
          </cell>
          <cell r="C517" t="str">
            <v>64</v>
          </cell>
          <cell r="E517" t="str">
            <v>F001</v>
          </cell>
        </row>
        <row r="518">
          <cell r="A518" t="str">
            <v>A</v>
          </cell>
          <cell r="C518" t="str">
            <v>64</v>
          </cell>
          <cell r="E518" t="str">
            <v>G002</v>
          </cell>
        </row>
        <row r="519">
          <cell r="A519" t="str">
            <v>A</v>
          </cell>
          <cell r="C519" t="str">
            <v>64</v>
          </cell>
          <cell r="E519" t="str">
            <v>G017</v>
          </cell>
        </row>
        <row r="520">
          <cell r="A520" t="str">
            <v>A</v>
          </cell>
          <cell r="C520">
            <v>64</v>
          </cell>
          <cell r="E520" t="str">
            <v>G022</v>
          </cell>
        </row>
        <row r="521">
          <cell r="A521" t="str">
            <v>A</v>
          </cell>
          <cell r="C521" t="str">
            <v>64</v>
          </cell>
          <cell r="E521" t="str">
            <v>L000</v>
          </cell>
        </row>
        <row r="522">
          <cell r="A522" t="str">
            <v>A</v>
          </cell>
          <cell r="C522" t="str">
            <v>64</v>
          </cell>
          <cell r="E522" t="str">
            <v>L003</v>
          </cell>
        </row>
        <row r="523">
          <cell r="A523" t="str">
            <v>A</v>
          </cell>
          <cell r="C523" t="str">
            <v>64</v>
          </cell>
          <cell r="E523" t="str">
            <v>L005</v>
          </cell>
        </row>
        <row r="524">
          <cell r="A524" t="str">
            <v>A</v>
          </cell>
          <cell r="C524" t="str">
            <v>64</v>
          </cell>
          <cell r="E524" t="str">
            <v>L006</v>
          </cell>
        </row>
        <row r="525">
          <cell r="A525" t="str">
            <v>A</v>
          </cell>
          <cell r="C525" t="str">
            <v>64</v>
          </cell>
          <cell r="E525" t="str">
            <v>L021</v>
          </cell>
        </row>
        <row r="526">
          <cell r="A526" t="str">
            <v>A</v>
          </cell>
          <cell r="C526" t="str">
            <v>64</v>
          </cell>
          <cell r="E526" t="str">
            <v>L150</v>
          </cell>
        </row>
        <row r="527">
          <cell r="A527" t="str">
            <v>A</v>
          </cell>
          <cell r="C527" t="str">
            <v>64</v>
          </cell>
          <cell r="E527" t="str">
            <v>L151</v>
          </cell>
        </row>
        <row r="528">
          <cell r="A528" t="str">
            <v>A</v>
          </cell>
          <cell r="C528">
            <v>65</v>
          </cell>
          <cell r="E528" t="str">
            <v>G001</v>
          </cell>
        </row>
        <row r="529">
          <cell r="A529" t="str">
            <v>A</v>
          </cell>
          <cell r="C529" t="str">
            <v>65</v>
          </cell>
          <cell r="E529" t="str">
            <v>G002</v>
          </cell>
        </row>
        <row r="530">
          <cell r="A530" t="str">
            <v>A</v>
          </cell>
          <cell r="C530" t="str">
            <v>65</v>
          </cell>
          <cell r="E530" t="str">
            <v>G009</v>
          </cell>
        </row>
        <row r="531">
          <cell r="A531" t="str">
            <v>A</v>
          </cell>
          <cell r="C531" t="str">
            <v>65</v>
          </cell>
          <cell r="E531" t="str">
            <v>G011</v>
          </cell>
        </row>
        <row r="532">
          <cell r="A532" t="str">
            <v>A</v>
          </cell>
          <cell r="C532" t="str">
            <v>65</v>
          </cell>
          <cell r="E532" t="str">
            <v>G017</v>
          </cell>
        </row>
        <row r="533">
          <cell r="A533" t="str">
            <v>A</v>
          </cell>
          <cell r="C533" t="str">
            <v>65</v>
          </cell>
          <cell r="E533" t="str">
            <v>G022</v>
          </cell>
        </row>
        <row r="534">
          <cell r="A534" t="str">
            <v>A</v>
          </cell>
          <cell r="C534" t="str">
            <v>65</v>
          </cell>
          <cell r="E534" t="str">
            <v>G026</v>
          </cell>
        </row>
        <row r="535">
          <cell r="A535" t="str">
            <v>A</v>
          </cell>
          <cell r="C535" t="str">
            <v>65</v>
          </cell>
          <cell r="E535" t="str">
            <v>F003</v>
          </cell>
        </row>
        <row r="536">
          <cell r="A536" t="str">
            <v>A</v>
          </cell>
          <cell r="C536" t="str">
            <v>65</v>
          </cell>
          <cell r="E536" t="str">
            <v>F049</v>
          </cell>
        </row>
        <row r="537">
          <cell r="A537" t="str">
            <v>A</v>
          </cell>
          <cell r="C537" t="str">
            <v>65</v>
          </cell>
          <cell r="E537" t="str">
            <v>F002</v>
          </cell>
        </row>
        <row r="538">
          <cell r="A538" t="str">
            <v>A</v>
          </cell>
          <cell r="C538" t="str">
            <v>65</v>
          </cell>
          <cell r="E538" t="str">
            <v>F001</v>
          </cell>
        </row>
        <row r="539">
          <cell r="A539" t="str">
            <v>A</v>
          </cell>
          <cell r="C539" t="str">
            <v>65</v>
          </cell>
          <cell r="E539" t="str">
            <v>J002</v>
          </cell>
        </row>
        <row r="540">
          <cell r="A540" t="str">
            <v>A</v>
          </cell>
          <cell r="C540" t="str">
            <v>65</v>
          </cell>
          <cell r="E540" t="str">
            <v>J003</v>
          </cell>
        </row>
        <row r="541">
          <cell r="A541" t="str">
            <v>A</v>
          </cell>
          <cell r="C541">
            <v>65</v>
          </cell>
          <cell r="E541" t="str">
            <v>H004</v>
          </cell>
        </row>
        <row r="542">
          <cell r="A542" t="str">
            <v>A</v>
          </cell>
          <cell r="C542" t="str">
            <v>65</v>
          </cell>
          <cell r="E542" t="str">
            <v>H024</v>
          </cell>
        </row>
        <row r="543">
          <cell r="A543" t="str">
            <v>A</v>
          </cell>
          <cell r="C543" t="str">
            <v>65</v>
          </cell>
          <cell r="E543" t="str">
            <v>H017</v>
          </cell>
        </row>
        <row r="544">
          <cell r="A544" t="str">
            <v>A</v>
          </cell>
          <cell r="C544" t="str">
            <v>65</v>
          </cell>
          <cell r="E544" t="str">
            <v>L000</v>
          </cell>
        </row>
        <row r="545">
          <cell r="A545" t="str">
            <v>A</v>
          </cell>
          <cell r="C545" t="str">
            <v>65</v>
          </cell>
          <cell r="E545" t="str">
            <v>L003</v>
          </cell>
        </row>
        <row r="546">
          <cell r="A546" t="str">
            <v>A</v>
          </cell>
          <cell r="C546" t="str">
            <v>65</v>
          </cell>
          <cell r="E546" t="str">
            <v>L005</v>
          </cell>
        </row>
        <row r="547">
          <cell r="A547" t="str">
            <v>A</v>
          </cell>
          <cell r="C547" t="str">
            <v>65</v>
          </cell>
          <cell r="E547" t="str">
            <v>L006</v>
          </cell>
        </row>
        <row r="548">
          <cell r="A548" t="str">
            <v>A</v>
          </cell>
          <cell r="C548" t="str">
            <v>65</v>
          </cell>
          <cell r="E548" t="str">
            <v>L007</v>
          </cell>
        </row>
        <row r="549">
          <cell r="A549" t="str">
            <v>A</v>
          </cell>
          <cell r="C549" t="str">
            <v>65</v>
          </cell>
          <cell r="E549" t="str">
            <v>L021</v>
          </cell>
        </row>
        <row r="550">
          <cell r="A550" t="str">
            <v>A</v>
          </cell>
          <cell r="C550" t="str">
            <v>65</v>
          </cell>
          <cell r="E550" t="str">
            <v>L010</v>
          </cell>
        </row>
        <row r="551">
          <cell r="A551" t="str">
            <v>A</v>
          </cell>
          <cell r="C551" t="str">
            <v>65</v>
          </cell>
          <cell r="E551" t="str">
            <v>L150</v>
          </cell>
        </row>
        <row r="552">
          <cell r="A552" t="str">
            <v>A</v>
          </cell>
          <cell r="C552" t="str">
            <v>65</v>
          </cell>
          <cell r="E552" t="str">
            <v>L151</v>
          </cell>
        </row>
        <row r="553">
          <cell r="A553" t="str">
            <v>A</v>
          </cell>
          <cell r="C553" t="str">
            <v>66</v>
          </cell>
          <cell r="E553" t="str">
            <v>F136</v>
          </cell>
        </row>
        <row r="554">
          <cell r="A554" t="str">
            <v>A</v>
          </cell>
          <cell r="C554" t="str">
            <v>66</v>
          </cell>
          <cell r="E554" t="str">
            <v>F137</v>
          </cell>
        </row>
        <row r="555">
          <cell r="A555" t="str">
            <v>A</v>
          </cell>
          <cell r="C555" t="str">
            <v>66</v>
          </cell>
          <cell r="E555" t="str">
            <v>F138</v>
          </cell>
        </row>
        <row r="556">
          <cell r="A556" t="str">
            <v>A</v>
          </cell>
          <cell r="C556" t="str">
            <v>66</v>
          </cell>
          <cell r="E556" t="str">
            <v>F139</v>
          </cell>
        </row>
        <row r="557">
          <cell r="A557" t="str">
            <v>A</v>
          </cell>
          <cell r="C557" t="str">
            <v>66</v>
          </cell>
          <cell r="E557" t="str">
            <v>F141</v>
          </cell>
        </row>
        <row r="558">
          <cell r="A558" t="str">
            <v>A</v>
          </cell>
          <cell r="C558" t="str">
            <v>66</v>
          </cell>
          <cell r="E558" t="str">
            <v>F142</v>
          </cell>
        </row>
        <row r="559">
          <cell r="A559" t="str">
            <v>A</v>
          </cell>
          <cell r="C559" t="str">
            <v>66</v>
          </cell>
          <cell r="E559" t="str">
            <v>F143</v>
          </cell>
        </row>
        <row r="560">
          <cell r="A560" t="str">
            <v>A</v>
          </cell>
          <cell r="C560" t="str">
            <v>66</v>
          </cell>
          <cell r="E560" t="str">
            <v>F144</v>
          </cell>
        </row>
        <row r="561">
          <cell r="A561" t="str">
            <v>A</v>
          </cell>
          <cell r="C561" t="str">
            <v>67</v>
          </cell>
          <cell r="E561" t="str">
            <v>F049</v>
          </cell>
        </row>
        <row r="562">
          <cell r="A562" t="str">
            <v>A</v>
          </cell>
          <cell r="C562" t="str">
            <v>67</v>
          </cell>
          <cell r="E562" t="str">
            <v>F119</v>
          </cell>
        </row>
        <row r="563">
          <cell r="A563" t="str">
            <v>A</v>
          </cell>
          <cell r="C563" t="str">
            <v>67</v>
          </cell>
          <cell r="E563" t="str">
            <v>F120</v>
          </cell>
        </row>
        <row r="564">
          <cell r="A564" t="str">
            <v>A</v>
          </cell>
          <cell r="C564" t="str">
            <v>67</v>
          </cell>
          <cell r="E564" t="str">
            <v>F001</v>
          </cell>
        </row>
        <row r="565">
          <cell r="A565" t="str">
            <v>A</v>
          </cell>
          <cell r="C565">
            <v>67</v>
          </cell>
          <cell r="E565" t="str">
            <v>G002</v>
          </cell>
        </row>
        <row r="566">
          <cell r="A566" t="str">
            <v>A</v>
          </cell>
          <cell r="C566" t="str">
            <v>67</v>
          </cell>
          <cell r="E566" t="str">
            <v>G014</v>
          </cell>
        </row>
        <row r="567">
          <cell r="A567" t="str">
            <v>A</v>
          </cell>
          <cell r="C567" t="str">
            <v>67</v>
          </cell>
          <cell r="E567" t="str">
            <v>G022</v>
          </cell>
        </row>
        <row r="568">
          <cell r="A568" t="str">
            <v>A</v>
          </cell>
          <cell r="C568">
            <v>67</v>
          </cell>
          <cell r="E568" t="str">
            <v>G026</v>
          </cell>
        </row>
        <row r="569">
          <cell r="A569" t="str">
            <v>A</v>
          </cell>
          <cell r="C569" t="str">
            <v>67</v>
          </cell>
          <cell r="E569" t="str">
            <v>H024</v>
          </cell>
        </row>
        <row r="570">
          <cell r="A570" t="str">
            <v>A</v>
          </cell>
          <cell r="C570" t="str">
            <v>67</v>
          </cell>
          <cell r="E570" t="str">
            <v>H039</v>
          </cell>
        </row>
        <row r="571">
          <cell r="A571" t="str">
            <v>A</v>
          </cell>
          <cell r="C571" t="str">
            <v>67</v>
          </cell>
          <cell r="E571" t="str">
            <v>H044</v>
          </cell>
        </row>
        <row r="572">
          <cell r="A572" t="str">
            <v>A</v>
          </cell>
          <cell r="C572" t="str">
            <v>67</v>
          </cell>
          <cell r="E572" t="str">
            <v>L000</v>
          </cell>
        </row>
        <row r="573">
          <cell r="A573" t="str">
            <v>A</v>
          </cell>
          <cell r="C573" t="str">
            <v>67</v>
          </cell>
          <cell r="E573" t="str">
            <v>L003</v>
          </cell>
        </row>
        <row r="574">
          <cell r="A574" t="str">
            <v>A</v>
          </cell>
          <cell r="C574" t="str">
            <v>67</v>
          </cell>
          <cell r="E574" t="str">
            <v>L005</v>
          </cell>
        </row>
        <row r="575">
          <cell r="A575" t="str">
            <v>A</v>
          </cell>
          <cell r="C575" t="str">
            <v>67</v>
          </cell>
          <cell r="E575" t="str">
            <v>L006</v>
          </cell>
        </row>
        <row r="576">
          <cell r="A576" t="str">
            <v>A</v>
          </cell>
          <cell r="C576" t="str">
            <v>67</v>
          </cell>
          <cell r="E576" t="str">
            <v>L007</v>
          </cell>
        </row>
        <row r="577">
          <cell r="A577" t="str">
            <v>A</v>
          </cell>
          <cell r="C577" t="str">
            <v>67</v>
          </cell>
          <cell r="E577" t="str">
            <v>L021</v>
          </cell>
        </row>
        <row r="578">
          <cell r="A578" t="str">
            <v>A</v>
          </cell>
          <cell r="C578" t="str">
            <v>67</v>
          </cell>
          <cell r="E578" t="str">
            <v>L010</v>
          </cell>
        </row>
        <row r="579">
          <cell r="A579" t="str">
            <v>A</v>
          </cell>
          <cell r="C579">
            <v>68</v>
          </cell>
          <cell r="E579" t="str">
            <v>L000</v>
          </cell>
        </row>
        <row r="580">
          <cell r="A580" t="str">
            <v>A</v>
          </cell>
          <cell r="C580">
            <v>68</v>
          </cell>
          <cell r="E580" t="str">
            <v>L003</v>
          </cell>
        </row>
        <row r="581">
          <cell r="A581" t="str">
            <v>A</v>
          </cell>
          <cell r="C581">
            <v>68</v>
          </cell>
          <cell r="E581" t="str">
            <v>L005</v>
          </cell>
        </row>
        <row r="582">
          <cell r="A582" t="str">
            <v>A</v>
          </cell>
          <cell r="C582">
            <v>68</v>
          </cell>
          <cell r="E582" t="str">
            <v>L006</v>
          </cell>
        </row>
        <row r="583">
          <cell r="A583" t="str">
            <v>A</v>
          </cell>
          <cell r="C583">
            <v>68</v>
          </cell>
          <cell r="E583" t="str">
            <v>L021</v>
          </cell>
        </row>
        <row r="584">
          <cell r="A584" t="str">
            <v>A</v>
          </cell>
          <cell r="C584">
            <v>68</v>
          </cell>
          <cell r="E584" t="str">
            <v>L150</v>
          </cell>
        </row>
        <row r="585">
          <cell r="A585" t="str">
            <v>A</v>
          </cell>
          <cell r="C585">
            <v>68</v>
          </cell>
          <cell r="E585" t="str">
            <v>L151</v>
          </cell>
        </row>
        <row r="586">
          <cell r="A586" t="str">
            <v>A</v>
          </cell>
          <cell r="C586" t="str">
            <v>68A</v>
          </cell>
          <cell r="E586" t="str">
            <v>G001</v>
          </cell>
        </row>
        <row r="587">
          <cell r="A587" t="str">
            <v>A</v>
          </cell>
          <cell r="C587" t="str">
            <v>68A</v>
          </cell>
          <cell r="E587" t="str">
            <v>G036</v>
          </cell>
        </row>
        <row r="588">
          <cell r="A588" t="str">
            <v>A</v>
          </cell>
          <cell r="C588" t="str">
            <v>68A</v>
          </cell>
          <cell r="E588" t="str">
            <v>F008</v>
          </cell>
        </row>
        <row r="589">
          <cell r="A589" t="str">
            <v>A</v>
          </cell>
          <cell r="C589" t="str">
            <v>68A</v>
          </cell>
          <cell r="E589" t="str">
            <v>F013</v>
          </cell>
        </row>
        <row r="590">
          <cell r="A590" t="str">
            <v>A</v>
          </cell>
          <cell r="C590" t="str">
            <v>68A</v>
          </cell>
          <cell r="E590" t="str">
            <v>F019</v>
          </cell>
        </row>
        <row r="591">
          <cell r="A591" t="str">
            <v>A</v>
          </cell>
          <cell r="C591" t="str">
            <v>68B</v>
          </cell>
          <cell r="E591" t="str">
            <v>G001</v>
          </cell>
        </row>
        <row r="592">
          <cell r="A592" t="str">
            <v>A</v>
          </cell>
          <cell r="C592" t="str">
            <v>68B</v>
          </cell>
          <cell r="E592" t="str">
            <v>G011</v>
          </cell>
        </row>
        <row r="593">
          <cell r="A593" t="str">
            <v>A</v>
          </cell>
          <cell r="C593" t="str">
            <v>68B</v>
          </cell>
          <cell r="E593" t="str">
            <v>G036</v>
          </cell>
        </row>
        <row r="594">
          <cell r="A594" t="str">
            <v>A</v>
          </cell>
          <cell r="C594" t="str">
            <v>68B</v>
          </cell>
          <cell r="E594" t="str">
            <v>H039</v>
          </cell>
        </row>
        <row r="595">
          <cell r="A595" t="str">
            <v>A</v>
          </cell>
          <cell r="C595" t="str">
            <v>68B</v>
          </cell>
          <cell r="E595" t="str">
            <v>F013</v>
          </cell>
        </row>
        <row r="596">
          <cell r="A596" t="str">
            <v>A</v>
          </cell>
          <cell r="C596" t="str">
            <v>68B</v>
          </cell>
          <cell r="E596" t="str">
            <v>F021</v>
          </cell>
        </row>
        <row r="597">
          <cell r="A597" t="str">
            <v>A</v>
          </cell>
          <cell r="C597" t="str">
            <v>68C</v>
          </cell>
          <cell r="E597" t="str">
            <v>G001</v>
          </cell>
        </row>
        <row r="598">
          <cell r="A598" t="str">
            <v>A</v>
          </cell>
          <cell r="C598" t="str">
            <v>68C</v>
          </cell>
          <cell r="E598" t="str">
            <v>G011</v>
          </cell>
        </row>
        <row r="599">
          <cell r="A599" t="str">
            <v>A</v>
          </cell>
          <cell r="C599" t="str">
            <v>68C</v>
          </cell>
          <cell r="E599" t="str">
            <v>G017</v>
          </cell>
        </row>
        <row r="600">
          <cell r="A600" t="str">
            <v>A</v>
          </cell>
          <cell r="C600" t="str">
            <v>68C</v>
          </cell>
          <cell r="E600" t="str">
            <v>G036</v>
          </cell>
        </row>
        <row r="601">
          <cell r="A601" t="str">
            <v>A</v>
          </cell>
          <cell r="C601" t="str">
            <v>68C</v>
          </cell>
          <cell r="E601" t="str">
            <v>H039</v>
          </cell>
        </row>
        <row r="602">
          <cell r="A602" t="str">
            <v>A</v>
          </cell>
          <cell r="C602" t="str">
            <v>68C</v>
          </cell>
          <cell r="E602" t="str">
            <v>F166</v>
          </cell>
        </row>
        <row r="603">
          <cell r="A603" t="str">
            <v>A</v>
          </cell>
          <cell r="C603" t="str">
            <v>68C</v>
          </cell>
          <cell r="E603" t="str">
            <v>F013</v>
          </cell>
        </row>
        <row r="604">
          <cell r="A604" t="str">
            <v>A</v>
          </cell>
          <cell r="C604" t="str">
            <v>68C</v>
          </cell>
          <cell r="E604" t="str">
            <v>F169</v>
          </cell>
        </row>
        <row r="605">
          <cell r="A605" t="str">
            <v>A</v>
          </cell>
          <cell r="C605" t="str">
            <v>68C</v>
          </cell>
          <cell r="E605" t="str">
            <v>R017</v>
          </cell>
        </row>
        <row r="606">
          <cell r="A606" t="str">
            <v>A</v>
          </cell>
          <cell r="C606" t="str">
            <v>71</v>
          </cell>
          <cell r="E606" t="str">
            <v>G001</v>
          </cell>
        </row>
        <row r="607">
          <cell r="A607" t="str">
            <v>A</v>
          </cell>
          <cell r="C607" t="str">
            <v>71</v>
          </cell>
          <cell r="E607" t="str">
            <v>G011</v>
          </cell>
        </row>
        <row r="608">
          <cell r="A608" t="str">
            <v>A</v>
          </cell>
          <cell r="C608" t="str">
            <v>71</v>
          </cell>
          <cell r="E608" t="str">
            <v>F121</v>
          </cell>
        </row>
        <row r="609">
          <cell r="A609" t="str">
            <v>A</v>
          </cell>
          <cell r="C609" t="str">
            <v>71</v>
          </cell>
          <cell r="E609" t="str">
            <v>F118</v>
          </cell>
        </row>
        <row r="610">
          <cell r="A610" t="str">
            <v>A</v>
          </cell>
          <cell r="C610" t="str">
            <v>71</v>
          </cell>
          <cell r="E610" t="str">
            <v>H024</v>
          </cell>
        </row>
        <row r="611">
          <cell r="A611" t="str">
            <v>A</v>
          </cell>
          <cell r="C611" t="str">
            <v>71</v>
          </cell>
          <cell r="E611" t="str">
            <v>J002</v>
          </cell>
        </row>
        <row r="612">
          <cell r="A612" t="str">
            <v>A</v>
          </cell>
          <cell r="C612" t="str">
            <v>71</v>
          </cell>
          <cell r="E612" t="str">
            <v>L000</v>
          </cell>
        </row>
        <row r="613">
          <cell r="A613" t="str">
            <v>A</v>
          </cell>
          <cell r="C613" t="str">
            <v>71</v>
          </cell>
          <cell r="E613" t="str">
            <v>L003</v>
          </cell>
        </row>
        <row r="614">
          <cell r="A614" t="str">
            <v>A</v>
          </cell>
          <cell r="C614" t="str">
            <v>71</v>
          </cell>
          <cell r="E614" t="str">
            <v>L006</v>
          </cell>
        </row>
        <row r="615">
          <cell r="A615" t="str">
            <v>A</v>
          </cell>
          <cell r="C615" t="str">
            <v>71</v>
          </cell>
          <cell r="E615" t="str">
            <v>L007</v>
          </cell>
        </row>
        <row r="616">
          <cell r="A616" t="str">
            <v>A</v>
          </cell>
          <cell r="C616" t="str">
            <v>71</v>
          </cell>
          <cell r="E616" t="str">
            <v>L021</v>
          </cell>
        </row>
        <row r="617">
          <cell r="A617" t="str">
            <v>A</v>
          </cell>
          <cell r="C617" t="str">
            <v>71</v>
          </cell>
          <cell r="E617" t="str">
            <v>L010</v>
          </cell>
        </row>
        <row r="618">
          <cell r="A618" t="str">
            <v>A</v>
          </cell>
          <cell r="C618">
            <v>72</v>
          </cell>
          <cell r="E618" t="str">
            <v>F022</v>
          </cell>
        </row>
        <row r="619">
          <cell r="A619" t="str">
            <v>A</v>
          </cell>
          <cell r="C619" t="str">
            <v>72</v>
          </cell>
          <cell r="E619" t="str">
            <v>F049</v>
          </cell>
        </row>
        <row r="620">
          <cell r="A620" t="str">
            <v>A</v>
          </cell>
          <cell r="C620" t="str">
            <v>72</v>
          </cell>
          <cell r="E620" t="str">
            <v>F122</v>
          </cell>
        </row>
        <row r="621">
          <cell r="A621" t="str">
            <v>A</v>
          </cell>
          <cell r="C621" t="str">
            <v>72</v>
          </cell>
          <cell r="E621" t="str">
            <v>F164</v>
          </cell>
        </row>
        <row r="622">
          <cell r="A622" t="str">
            <v>A</v>
          </cell>
          <cell r="C622" t="str">
            <v>72</v>
          </cell>
          <cell r="E622" t="str">
            <v>F165</v>
          </cell>
        </row>
        <row r="623">
          <cell r="A623" t="str">
            <v>A</v>
          </cell>
          <cell r="C623">
            <v>72</v>
          </cell>
          <cell r="E623" t="str">
            <v>F001</v>
          </cell>
        </row>
        <row r="624">
          <cell r="A624" t="str">
            <v>A</v>
          </cell>
          <cell r="C624">
            <v>72</v>
          </cell>
          <cell r="E624" t="str">
            <v>G001</v>
          </cell>
        </row>
        <row r="625">
          <cell r="A625" t="str">
            <v>A</v>
          </cell>
          <cell r="C625" t="str">
            <v>72</v>
          </cell>
          <cell r="E625" t="str">
            <v>G002</v>
          </cell>
        </row>
        <row r="626">
          <cell r="A626" t="str">
            <v>A</v>
          </cell>
          <cell r="C626" t="str">
            <v>72</v>
          </cell>
          <cell r="E626" t="str">
            <v>G011</v>
          </cell>
        </row>
        <row r="627">
          <cell r="A627" t="str">
            <v>A</v>
          </cell>
          <cell r="C627" t="str">
            <v>72</v>
          </cell>
          <cell r="E627" t="str">
            <v>G022</v>
          </cell>
        </row>
        <row r="628">
          <cell r="A628" t="str">
            <v>A</v>
          </cell>
          <cell r="C628">
            <v>72</v>
          </cell>
          <cell r="E628" t="str">
            <v>G027</v>
          </cell>
        </row>
        <row r="629">
          <cell r="A629" t="str">
            <v>A</v>
          </cell>
          <cell r="C629">
            <v>72</v>
          </cell>
          <cell r="E629" t="str">
            <v>G036</v>
          </cell>
        </row>
        <row r="630">
          <cell r="A630" t="str">
            <v>A</v>
          </cell>
          <cell r="C630">
            <v>72</v>
          </cell>
          <cell r="E630" t="str">
            <v>H004</v>
          </cell>
        </row>
        <row r="631">
          <cell r="A631" t="str">
            <v>A</v>
          </cell>
          <cell r="C631">
            <v>72</v>
          </cell>
          <cell r="E631" t="str">
            <v>H005</v>
          </cell>
        </row>
        <row r="632">
          <cell r="A632" t="str">
            <v>A</v>
          </cell>
          <cell r="C632" t="str">
            <v>72</v>
          </cell>
          <cell r="E632" t="str">
            <v>H024</v>
          </cell>
        </row>
        <row r="633">
          <cell r="A633" t="str">
            <v>A</v>
          </cell>
          <cell r="C633" t="str">
            <v>72</v>
          </cell>
          <cell r="E633" t="str">
            <v>H045</v>
          </cell>
        </row>
        <row r="634">
          <cell r="A634" t="str">
            <v>A</v>
          </cell>
          <cell r="C634" t="str">
            <v>72</v>
          </cell>
          <cell r="E634" t="str">
            <v>H068</v>
          </cell>
        </row>
        <row r="635">
          <cell r="A635" t="str">
            <v>A</v>
          </cell>
          <cell r="C635" t="str">
            <v>72</v>
          </cell>
          <cell r="E635" t="str">
            <v>H069</v>
          </cell>
        </row>
        <row r="636">
          <cell r="A636" t="str">
            <v>A</v>
          </cell>
          <cell r="C636" t="str">
            <v>72</v>
          </cell>
          <cell r="E636" t="str">
            <v>L000</v>
          </cell>
        </row>
        <row r="637">
          <cell r="A637" t="str">
            <v>A</v>
          </cell>
          <cell r="C637" t="str">
            <v>72</v>
          </cell>
          <cell r="E637" t="str">
            <v>L003</v>
          </cell>
        </row>
        <row r="638">
          <cell r="A638" t="str">
            <v>A</v>
          </cell>
          <cell r="C638" t="str">
            <v>72</v>
          </cell>
          <cell r="E638" t="str">
            <v>L005</v>
          </cell>
        </row>
        <row r="639">
          <cell r="A639" t="str">
            <v>A</v>
          </cell>
          <cell r="C639" t="str">
            <v>72</v>
          </cell>
          <cell r="E639" t="str">
            <v>L006</v>
          </cell>
        </row>
        <row r="640">
          <cell r="A640" t="str">
            <v>A</v>
          </cell>
          <cell r="C640" t="str">
            <v>72</v>
          </cell>
          <cell r="E640" t="str">
            <v>L007</v>
          </cell>
        </row>
        <row r="641">
          <cell r="A641" t="str">
            <v>A</v>
          </cell>
          <cell r="C641" t="str">
            <v>72</v>
          </cell>
          <cell r="E641" t="str">
            <v>L021</v>
          </cell>
        </row>
        <row r="642">
          <cell r="A642" t="str">
            <v>A</v>
          </cell>
          <cell r="C642" t="str">
            <v>72</v>
          </cell>
          <cell r="E642" t="str">
            <v>L010</v>
          </cell>
        </row>
        <row r="643">
          <cell r="A643" t="str">
            <v>A</v>
          </cell>
          <cell r="C643" t="str">
            <v>72</v>
          </cell>
          <cell r="E643" t="str">
            <v>L150</v>
          </cell>
        </row>
        <row r="644">
          <cell r="A644" t="str">
            <v>A</v>
          </cell>
          <cell r="C644" t="str">
            <v>72</v>
          </cell>
          <cell r="E644" t="str">
            <v>L151</v>
          </cell>
        </row>
        <row r="645">
          <cell r="A645" t="str">
            <v>A</v>
          </cell>
          <cell r="C645">
            <v>72</v>
          </cell>
          <cell r="E645" t="str">
            <v>J002</v>
          </cell>
        </row>
        <row r="646">
          <cell r="A646" t="str">
            <v>A</v>
          </cell>
          <cell r="C646">
            <v>72</v>
          </cell>
          <cell r="E646" t="str">
            <v>J003</v>
          </cell>
        </row>
        <row r="647">
          <cell r="A647" t="str">
            <v>A</v>
          </cell>
          <cell r="C647">
            <v>73</v>
          </cell>
          <cell r="E647" t="str">
            <v>G022</v>
          </cell>
        </row>
        <row r="648">
          <cell r="A648" t="str">
            <v>A</v>
          </cell>
          <cell r="C648">
            <v>73</v>
          </cell>
          <cell r="E648" t="str">
            <v>G036</v>
          </cell>
        </row>
        <row r="649">
          <cell r="A649" t="str">
            <v>A</v>
          </cell>
          <cell r="C649">
            <v>73</v>
          </cell>
          <cell r="E649" t="str">
            <v>F000</v>
          </cell>
        </row>
        <row r="650">
          <cell r="A650" t="str">
            <v>A</v>
          </cell>
          <cell r="C650">
            <v>73</v>
          </cell>
          <cell r="E650" t="str">
            <v>F170</v>
          </cell>
        </row>
        <row r="651">
          <cell r="A651" t="str">
            <v>A</v>
          </cell>
          <cell r="C651" t="str">
            <v>73</v>
          </cell>
          <cell r="E651" t="str">
            <v>F049</v>
          </cell>
        </row>
        <row r="652">
          <cell r="A652" t="str">
            <v>A</v>
          </cell>
          <cell r="C652" t="str">
            <v>73</v>
          </cell>
          <cell r="E652" t="str">
            <v>F014</v>
          </cell>
        </row>
        <row r="653">
          <cell r="A653" t="str">
            <v>A</v>
          </cell>
          <cell r="C653" t="str">
            <v>73</v>
          </cell>
          <cell r="E653" t="str">
            <v>L000</v>
          </cell>
        </row>
        <row r="654">
          <cell r="A654" t="str">
            <v>A</v>
          </cell>
          <cell r="C654" t="str">
            <v>73</v>
          </cell>
          <cell r="E654" t="str">
            <v>L021</v>
          </cell>
        </row>
        <row r="655">
          <cell r="A655" t="str">
            <v>A</v>
          </cell>
          <cell r="C655" t="str">
            <v>73</v>
          </cell>
          <cell r="E655" t="str">
            <v>L003</v>
          </cell>
        </row>
        <row r="656">
          <cell r="A656" t="str">
            <v>A</v>
          </cell>
          <cell r="C656" t="str">
            <v>73</v>
          </cell>
          <cell r="E656" t="str">
            <v>L005</v>
          </cell>
        </row>
        <row r="657">
          <cell r="A657" t="str">
            <v>A</v>
          </cell>
          <cell r="C657" t="str">
            <v>73</v>
          </cell>
          <cell r="E657" t="str">
            <v>L006</v>
          </cell>
        </row>
        <row r="658">
          <cell r="A658" t="str">
            <v>A</v>
          </cell>
          <cell r="C658" t="str">
            <v>73</v>
          </cell>
          <cell r="E658" t="str">
            <v>L150</v>
          </cell>
        </row>
        <row r="659">
          <cell r="A659" t="str">
            <v>A</v>
          </cell>
          <cell r="C659" t="str">
            <v>73</v>
          </cell>
          <cell r="E659" t="str">
            <v>L151</v>
          </cell>
        </row>
        <row r="660">
          <cell r="A660" t="str">
            <v>A</v>
          </cell>
          <cell r="C660" t="str">
            <v>74</v>
          </cell>
          <cell r="E660" t="str">
            <v>F015</v>
          </cell>
        </row>
        <row r="661">
          <cell r="A661" t="str">
            <v>A</v>
          </cell>
          <cell r="C661" t="str">
            <v>74</v>
          </cell>
          <cell r="E661" t="str">
            <v>F017</v>
          </cell>
        </row>
        <row r="662">
          <cell r="A662" t="str">
            <v>A</v>
          </cell>
          <cell r="C662" t="str">
            <v>74</v>
          </cell>
          <cell r="E662" t="str">
            <v>F018</v>
          </cell>
        </row>
        <row r="663">
          <cell r="A663" t="str">
            <v>A</v>
          </cell>
          <cell r="C663" t="str">
            <v>77</v>
          </cell>
          <cell r="E663" t="str">
            <v>G002</v>
          </cell>
        </row>
        <row r="664">
          <cell r="A664" t="str">
            <v>A</v>
          </cell>
          <cell r="C664" t="str">
            <v>77</v>
          </cell>
          <cell r="E664" t="str">
            <v>G011</v>
          </cell>
        </row>
        <row r="665">
          <cell r="A665" t="str">
            <v>A</v>
          </cell>
          <cell r="C665" t="str">
            <v>77</v>
          </cell>
          <cell r="E665" t="str">
            <v>G022</v>
          </cell>
        </row>
        <row r="666">
          <cell r="A666" t="str">
            <v>A</v>
          </cell>
          <cell r="C666">
            <v>77</v>
          </cell>
          <cell r="E666" t="str">
            <v>G026</v>
          </cell>
        </row>
        <row r="667">
          <cell r="A667" t="str">
            <v>A</v>
          </cell>
          <cell r="C667" t="str">
            <v>77</v>
          </cell>
          <cell r="E667" t="str">
            <v>G036</v>
          </cell>
        </row>
        <row r="668">
          <cell r="A668" t="str">
            <v>A</v>
          </cell>
          <cell r="C668" t="str">
            <v>77</v>
          </cell>
          <cell r="E668" t="str">
            <v>L000</v>
          </cell>
        </row>
        <row r="669">
          <cell r="A669" t="str">
            <v>A</v>
          </cell>
          <cell r="C669" t="str">
            <v>77</v>
          </cell>
          <cell r="E669" t="str">
            <v>L003</v>
          </cell>
        </row>
        <row r="670">
          <cell r="A670" t="str">
            <v>A</v>
          </cell>
          <cell r="C670" t="str">
            <v>77</v>
          </cell>
          <cell r="E670" t="str">
            <v>L005</v>
          </cell>
        </row>
        <row r="671">
          <cell r="A671" t="str">
            <v>A</v>
          </cell>
          <cell r="C671" t="str">
            <v>77</v>
          </cell>
          <cell r="E671" t="str">
            <v>L006</v>
          </cell>
        </row>
        <row r="672">
          <cell r="A672" t="str">
            <v>A</v>
          </cell>
          <cell r="C672" t="str">
            <v>77</v>
          </cell>
          <cell r="E672" t="str">
            <v>L007</v>
          </cell>
        </row>
        <row r="673">
          <cell r="A673" t="str">
            <v>A</v>
          </cell>
          <cell r="C673" t="str">
            <v>77</v>
          </cell>
          <cell r="E673" t="str">
            <v>L010</v>
          </cell>
        </row>
        <row r="674">
          <cell r="A674" t="str">
            <v>A</v>
          </cell>
          <cell r="C674" t="str">
            <v>77</v>
          </cell>
          <cell r="E674" t="str">
            <v>L021</v>
          </cell>
        </row>
        <row r="675">
          <cell r="A675" t="str">
            <v>A</v>
          </cell>
          <cell r="C675" t="str">
            <v>77</v>
          </cell>
          <cell r="E675" t="str">
            <v>L150</v>
          </cell>
        </row>
        <row r="676">
          <cell r="A676" t="str">
            <v>A</v>
          </cell>
          <cell r="C676" t="str">
            <v>77</v>
          </cell>
          <cell r="E676" t="str">
            <v>L151</v>
          </cell>
        </row>
        <row r="677">
          <cell r="A677" t="str">
            <v>A</v>
          </cell>
          <cell r="C677">
            <v>77</v>
          </cell>
          <cell r="E677" t="str">
            <v>H004</v>
          </cell>
        </row>
        <row r="678">
          <cell r="A678" t="str">
            <v>A</v>
          </cell>
          <cell r="C678" t="str">
            <v>77</v>
          </cell>
          <cell r="E678" t="str">
            <v>H039</v>
          </cell>
        </row>
        <row r="679">
          <cell r="A679" t="str">
            <v>A</v>
          </cell>
          <cell r="C679" t="str">
            <v>77</v>
          </cell>
          <cell r="E679" t="str">
            <v>H017</v>
          </cell>
        </row>
        <row r="680">
          <cell r="A680" t="str">
            <v>A</v>
          </cell>
          <cell r="C680" t="str">
            <v>77</v>
          </cell>
          <cell r="E680" t="str">
            <v>F049</v>
          </cell>
        </row>
        <row r="681">
          <cell r="A681" t="str">
            <v>A</v>
          </cell>
          <cell r="C681" t="str">
            <v>77</v>
          </cell>
          <cell r="E681" t="str">
            <v>F123</v>
          </cell>
        </row>
        <row r="682">
          <cell r="A682" t="str">
            <v>A</v>
          </cell>
          <cell r="C682" t="str">
            <v>77</v>
          </cell>
          <cell r="E682" t="str">
            <v>F134</v>
          </cell>
        </row>
        <row r="683">
          <cell r="A683" t="str">
            <v>A</v>
          </cell>
          <cell r="C683" t="str">
            <v>77</v>
          </cell>
          <cell r="E683" t="str">
            <v>F166</v>
          </cell>
        </row>
        <row r="684">
          <cell r="A684" t="str">
            <v>A</v>
          </cell>
          <cell r="C684" t="str">
            <v>77</v>
          </cell>
          <cell r="E684" t="str">
            <v>F168</v>
          </cell>
        </row>
        <row r="685">
          <cell r="A685" t="str">
            <v>A</v>
          </cell>
          <cell r="C685" t="str">
            <v>77</v>
          </cell>
          <cell r="E685" t="str">
            <v>F013</v>
          </cell>
        </row>
        <row r="686">
          <cell r="A686" t="str">
            <v>A</v>
          </cell>
          <cell r="C686" t="str">
            <v>77</v>
          </cell>
          <cell r="E686" t="str">
            <v>F169</v>
          </cell>
        </row>
        <row r="687">
          <cell r="A687" t="str">
            <v>A</v>
          </cell>
          <cell r="C687" t="str">
            <v>77</v>
          </cell>
          <cell r="E687" t="str">
            <v>F001</v>
          </cell>
        </row>
        <row r="688">
          <cell r="A688" t="str">
            <v>A</v>
          </cell>
          <cell r="C688" t="str">
            <v>78</v>
          </cell>
          <cell r="E688" t="str">
            <v>F049</v>
          </cell>
        </row>
        <row r="689">
          <cell r="A689" t="str">
            <v>A</v>
          </cell>
          <cell r="C689">
            <v>78</v>
          </cell>
          <cell r="E689" t="str">
            <v>F124</v>
          </cell>
        </row>
        <row r="690">
          <cell r="A690" t="str">
            <v>A</v>
          </cell>
          <cell r="C690" t="str">
            <v>78</v>
          </cell>
          <cell r="E690" t="str">
            <v>F001</v>
          </cell>
        </row>
        <row r="691">
          <cell r="A691" t="str">
            <v>A</v>
          </cell>
          <cell r="C691" t="str">
            <v>78</v>
          </cell>
          <cell r="E691" t="str">
            <v>G000</v>
          </cell>
        </row>
        <row r="692">
          <cell r="A692" t="str">
            <v>A</v>
          </cell>
          <cell r="C692" t="str">
            <v>78</v>
          </cell>
          <cell r="E692" t="str">
            <v>G002</v>
          </cell>
        </row>
        <row r="693">
          <cell r="A693" t="str">
            <v>A</v>
          </cell>
          <cell r="C693">
            <v>78</v>
          </cell>
          <cell r="E693" t="str">
            <v>G012</v>
          </cell>
        </row>
        <row r="694">
          <cell r="A694" t="str">
            <v>A</v>
          </cell>
          <cell r="C694">
            <v>78</v>
          </cell>
          <cell r="E694" t="str">
            <v>G022</v>
          </cell>
        </row>
        <row r="695">
          <cell r="A695" t="str">
            <v>A</v>
          </cell>
          <cell r="C695">
            <v>78</v>
          </cell>
          <cell r="E695" t="str">
            <v>G026</v>
          </cell>
        </row>
        <row r="696">
          <cell r="A696" t="str">
            <v>A</v>
          </cell>
          <cell r="C696" t="str">
            <v>78</v>
          </cell>
          <cell r="E696" t="str">
            <v>G030</v>
          </cell>
        </row>
        <row r="697">
          <cell r="A697" t="str">
            <v>A</v>
          </cell>
          <cell r="C697" t="str">
            <v>78</v>
          </cell>
          <cell r="E697" t="str">
            <v>G018</v>
          </cell>
        </row>
        <row r="698">
          <cell r="A698" t="str">
            <v>A</v>
          </cell>
          <cell r="C698" t="str">
            <v>78</v>
          </cell>
          <cell r="E698" t="str">
            <v>G019</v>
          </cell>
        </row>
        <row r="699">
          <cell r="A699" t="str">
            <v>A</v>
          </cell>
          <cell r="C699">
            <v>78</v>
          </cell>
          <cell r="E699" t="str">
            <v>H024</v>
          </cell>
        </row>
        <row r="700">
          <cell r="A700" t="str">
            <v>A</v>
          </cell>
          <cell r="C700">
            <v>78</v>
          </cell>
          <cell r="E700" t="str">
            <v>H048</v>
          </cell>
        </row>
        <row r="701">
          <cell r="A701" t="str">
            <v>A</v>
          </cell>
          <cell r="C701">
            <v>78</v>
          </cell>
          <cell r="E701" t="str">
            <v>H049</v>
          </cell>
        </row>
        <row r="702">
          <cell r="A702" t="str">
            <v>A</v>
          </cell>
          <cell r="C702">
            <v>78</v>
          </cell>
          <cell r="E702" t="str">
            <v>H057</v>
          </cell>
        </row>
        <row r="703">
          <cell r="A703" t="str">
            <v>A</v>
          </cell>
          <cell r="C703">
            <v>78</v>
          </cell>
          <cell r="E703" t="str">
            <v>L000</v>
          </cell>
        </row>
        <row r="704">
          <cell r="A704" t="str">
            <v>A</v>
          </cell>
          <cell r="C704">
            <v>78</v>
          </cell>
          <cell r="E704" t="str">
            <v>L003</v>
          </cell>
        </row>
        <row r="705">
          <cell r="A705" t="str">
            <v>A</v>
          </cell>
          <cell r="C705">
            <v>78</v>
          </cell>
          <cell r="E705" t="str">
            <v>L005</v>
          </cell>
        </row>
        <row r="706">
          <cell r="A706" t="str">
            <v>A</v>
          </cell>
          <cell r="C706">
            <v>78</v>
          </cell>
          <cell r="E706" t="str">
            <v>L006</v>
          </cell>
        </row>
        <row r="707">
          <cell r="A707" t="str">
            <v>A</v>
          </cell>
          <cell r="C707">
            <v>78</v>
          </cell>
          <cell r="E707" t="str">
            <v>L021</v>
          </cell>
        </row>
        <row r="708">
          <cell r="A708" t="str">
            <v>A</v>
          </cell>
          <cell r="C708">
            <v>78</v>
          </cell>
          <cell r="E708" t="str">
            <v>L150</v>
          </cell>
        </row>
        <row r="709">
          <cell r="A709" t="str">
            <v>A</v>
          </cell>
          <cell r="C709">
            <v>78</v>
          </cell>
          <cell r="E709" t="str">
            <v>L151</v>
          </cell>
        </row>
        <row r="710">
          <cell r="A710" t="str">
            <v>A</v>
          </cell>
          <cell r="C710" t="str">
            <v>78A</v>
          </cell>
          <cell r="E710" t="str">
            <v>H033</v>
          </cell>
        </row>
        <row r="711">
          <cell r="A711" t="str">
            <v>A</v>
          </cell>
          <cell r="C711" t="str">
            <v>79</v>
          </cell>
          <cell r="E711" t="str">
            <v>T600</v>
          </cell>
        </row>
        <row r="712">
          <cell r="A712" t="str">
            <v>A</v>
          </cell>
          <cell r="C712" t="str">
            <v>79</v>
          </cell>
          <cell r="E712" t="str">
            <v>T400</v>
          </cell>
        </row>
        <row r="713">
          <cell r="A713" t="str">
            <v>A</v>
          </cell>
          <cell r="C713">
            <v>91</v>
          </cell>
          <cell r="E713" t="str">
            <v>O020</v>
          </cell>
        </row>
        <row r="714">
          <cell r="A714" t="str">
            <v>A</v>
          </cell>
          <cell r="C714">
            <v>90</v>
          </cell>
          <cell r="E714" t="str">
            <v>O005</v>
          </cell>
        </row>
        <row r="715">
          <cell r="A715" t="str">
            <v>A</v>
          </cell>
          <cell r="C715">
            <v>90</v>
          </cell>
          <cell r="E715" t="str">
            <v>O006</v>
          </cell>
        </row>
        <row r="716">
          <cell r="A716" t="str">
            <v>A</v>
          </cell>
          <cell r="C716">
            <v>90</v>
          </cell>
          <cell r="E716" t="str">
            <v>O007</v>
          </cell>
        </row>
        <row r="717">
          <cell r="A717" t="str">
            <v>A</v>
          </cell>
          <cell r="C717">
            <v>90</v>
          </cell>
          <cell r="E717" t="str">
            <v>O008</v>
          </cell>
        </row>
        <row r="718">
          <cell r="A718" t="str">
            <v>A</v>
          </cell>
          <cell r="C718">
            <v>90</v>
          </cell>
          <cell r="E718" t="str">
            <v>O010</v>
          </cell>
        </row>
        <row r="719">
          <cell r="A719" t="str">
            <v>A</v>
          </cell>
          <cell r="C719">
            <v>90</v>
          </cell>
          <cell r="E719" t="str">
            <v>O012</v>
          </cell>
        </row>
        <row r="720">
          <cell r="A720" t="str">
            <v>A</v>
          </cell>
          <cell r="C720">
            <v>90</v>
          </cell>
          <cell r="E720" t="str">
            <v>O011</v>
          </cell>
        </row>
        <row r="721">
          <cell r="A721" t="str">
            <v>A</v>
          </cell>
          <cell r="C721">
            <v>90</v>
          </cell>
          <cell r="E721" t="str">
            <v>O014</v>
          </cell>
        </row>
        <row r="722">
          <cell r="A722" t="str">
            <v>A</v>
          </cell>
          <cell r="C722">
            <v>90</v>
          </cell>
          <cell r="E722" t="str">
            <v>O015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1 Highlights"/>
      <sheetName val="2.4 Dukat"/>
      <sheetName val="2.4 Amursk"/>
      <sheetName val="2.4 Omolon"/>
      <sheetName val="2.4 Khakanja"/>
      <sheetName val="2.4 Voro"/>
      <sheetName val="2.4 Varvara"/>
      <sheetName val="2.5 OFR"/>
      <sheetName val="2.8 Sustainability"/>
      <sheetName val="Production data - cons"/>
      <sheetName val="Production data - cons by mine"/>
      <sheetName val="Financial data - cons"/>
      <sheetName val="Dukat"/>
      <sheetName val="Лунное+Арылах"/>
      <sheetName val="Khakanja"/>
      <sheetName val="Voro"/>
      <sheetName val="Varvara"/>
      <sheetName val="Omolon"/>
      <sheetName val="Albazino &amp; Mayskoe"/>
      <sheetName val="Полиметалл"/>
      <sheetName val="Дукат"/>
      <sheetName val="Хаканджа+Юрьевка+Авлаякян"/>
      <sheetName val="Воронцовское"/>
      <sheetName val="Варваринское"/>
      <sheetName val="СК+Биркачан"/>
      <sheetName val="РА+Майское"/>
      <sheetName val="Headcount 2011"/>
      <sheetName val="Headcount 2010"/>
      <sheetName val="Rates"/>
      <sheetName val="2.4 Standalone exploration"/>
      <sheetName val="Reserves&amp;Resources"/>
      <sheetName val="РЗ_драг.мет."/>
      <sheetName val="РЗ_полимет."/>
      <sheetName val="МР_драг.мет."/>
      <sheetName val="МР_полимет."/>
      <sheetName val="МР_Дукатский_Хаб"/>
      <sheetName val="РЗ_Дукатский_Хаб"/>
      <sheetName val="МР_Омолонский_Хаб"/>
      <sheetName val="РЗ_Омолонский_Хаб"/>
      <sheetName val="МР_Охотский_Хаб"/>
      <sheetName val="РЗ_Охотский_Хаб"/>
      <sheetName val="МР_Воронцовский_Хаб"/>
      <sheetName val="РЗ_Воронцовский_Хаб"/>
      <sheetName val="МР_Амурский_Хаб"/>
      <sheetName val="РЗ_Амурский_Хаб"/>
      <sheetName val="МР_Варваринский_Хаб"/>
      <sheetName val="РЗ_Варваринский_Хаб"/>
      <sheetName val="Licenses"/>
      <sheetName val="PL"/>
      <sheetName val="TCC 2011"/>
      <sheetName val="TCC 2H 2011"/>
      <sheetName val="TCC 1H 2011"/>
      <sheetName val="CASH COSTS 2010"/>
      <sheetName val="TCC 2010new"/>
      <sheetName val="Adj EBITDA 2011"/>
      <sheetName val="Adj EBITDA 2010"/>
      <sheetName val="Note 6m 2011 final format"/>
      <sheetName val="Note Y2010 final format"/>
      <sheetName val="Capex 2011"/>
      <sheetName val="Capex 2010"/>
      <sheetName val="FS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C1">
            <v>30.38</v>
          </cell>
        </row>
        <row r="4">
          <cell r="C4">
            <v>29.387438630137016</v>
          </cell>
        </row>
        <row r="6">
          <cell r="C6">
            <v>32.196100000000001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-К1"/>
      <sheetName val="Исх-3рт"/>
      <sheetName val="Исх-2рт "/>
      <sheetName val="Исх-выпуск"/>
      <sheetName val="Расчет-выпуск"/>
      <sheetName val="График3"/>
      <sheetName val="График4"/>
      <sheetName val="Дальность"/>
      <sheetName val="Проверка"/>
      <sheetName val="Эконом"/>
      <sheetName val="Расчет_выпуск"/>
      <sheetName val="Контакты"/>
      <sheetName val="KAR10"/>
      <sheetName val="Б130-1(1)"/>
      <sheetName val="текучесть"/>
      <sheetName val="Шаблон"/>
      <sheetName val="Sopka-календарь"/>
      <sheetName val="t"/>
      <sheetName val="Факт"/>
      <sheetName val="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>
            <v>0.4</v>
          </cell>
        </row>
        <row r="9">
          <cell r="F9">
            <v>20</v>
          </cell>
        </row>
        <row r="10">
          <cell r="F10">
            <v>0.91</v>
          </cell>
        </row>
        <row r="11">
          <cell r="F11">
            <v>0.49</v>
          </cell>
        </row>
        <row r="14">
          <cell r="F14">
            <v>1.7894736842105265E-2</v>
          </cell>
        </row>
        <row r="25">
          <cell r="F25">
            <v>4.5999999999999999E-3</v>
          </cell>
        </row>
        <row r="27">
          <cell r="F27">
            <v>2.61</v>
          </cell>
          <cell r="G27">
            <v>2.61</v>
          </cell>
        </row>
        <row r="28">
          <cell r="F28">
            <v>2.6</v>
          </cell>
        </row>
        <row r="57">
          <cell r="F57">
            <v>0.02</v>
          </cell>
        </row>
        <row r="58">
          <cell r="F58">
            <v>0.18</v>
          </cell>
          <cell r="H58">
            <v>0.13500000000000001</v>
          </cell>
        </row>
        <row r="61">
          <cell r="F61">
            <v>2.61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Лист1"/>
      <sheetName val="Assumption"/>
      <sheetName val="Calculations"/>
      <sheetName val="KPI"/>
      <sheetName val="income statement (usd)"/>
      <sheetName val="KAR10"/>
      <sheetName val="текучесть"/>
      <sheetName val="БД"/>
      <sheetName val="Расчет-выпуск"/>
      <sheetName val="свод_$"/>
      <sheetName val="Рез-т"/>
      <sheetName val="Закупки"/>
      <sheetName val="Сводн. с расшир. ОВ и ОС"/>
      <sheetName val="pds_rep_pd8s3_v1_r_PD8_F08"/>
      <sheetName val="1007"/>
      <sheetName val="23"/>
      <sheetName val="25 "/>
      <sheetName val="1502"/>
      <sheetName val="списки"/>
      <sheetName val="В2_45_тонн"/>
      <sheetName val="статусы"/>
      <sheetName val="Sup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BS&amp;PLok"/>
      <sheetName val="CF"/>
      <sheetName val="EQok"/>
      <sheetName val="3ok"/>
      <sheetName val="4ok"/>
      <sheetName val="5ok"/>
      <sheetName val="6ok"/>
      <sheetName val="7ok"/>
      <sheetName val="9ok"/>
      <sheetName val="10ok"/>
      <sheetName val="11ok"/>
      <sheetName val="12ok"/>
      <sheetName val="13ok"/>
      <sheetName val="14ok"/>
      <sheetName val="15ok"/>
      <sheetName val="16ok"/>
      <sheetName val="17ok"/>
      <sheetName val="19ok"/>
      <sheetName val="20ok"/>
      <sheetName val="Sc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lymetalinternational.com/upload/ib/1/23-05-19/Polymetal_integrated-report-2022-ru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70" zoomScaleNormal="70" workbookViewId="0"/>
  </sheetViews>
  <sheetFormatPr defaultColWidth="8.85546875" defaultRowHeight="14.25" x14ac:dyDescent="0.2"/>
  <cols>
    <col min="1" max="1" width="3.7109375" style="114" customWidth="1"/>
    <col min="2" max="2" width="4.140625" style="114" customWidth="1"/>
    <col min="3" max="3" width="48.28515625" style="114" customWidth="1"/>
    <col min="4" max="4" width="22.42578125" style="114" customWidth="1"/>
    <col min="5" max="5" width="3.42578125" style="114" customWidth="1"/>
    <col min="6" max="6" width="13.42578125" style="114" customWidth="1"/>
    <col min="7" max="8" width="8.85546875" style="114"/>
    <col min="9" max="9" width="17" style="114" customWidth="1"/>
    <col min="10" max="10" width="16.42578125" style="114" customWidth="1"/>
    <col min="11" max="16384" width="8.85546875" style="114"/>
  </cols>
  <sheetData>
    <row r="1" spans="1:20" s="110" customFormat="1" ht="15" customHeight="1" x14ac:dyDescent="0.25">
      <c r="B1" s="226" t="s">
        <v>317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s="110" customFormat="1" ht="15" customHeight="1" x14ac:dyDescent="0.2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s="110" customFormat="1" ht="18.75" customHeight="1" x14ac:dyDescent="0.2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s="110" customFormat="1" ht="18.75" customHeight="1" x14ac:dyDescent="0.2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0" s="110" customFormat="1" ht="18.75" customHeight="1" thickBot="1" x14ac:dyDescent="0.3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</row>
    <row r="6" spans="1:20" ht="18.75" customHeight="1" x14ac:dyDescent="0.25">
      <c r="A6" s="111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1"/>
    </row>
    <row r="7" spans="1:20" ht="18.75" customHeight="1" x14ac:dyDescent="0.25">
      <c r="A7" s="115"/>
      <c r="B7" s="124"/>
      <c r="C7" s="123" t="s">
        <v>310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 ht="18.75" customHeight="1" x14ac:dyDescent="0.25">
      <c r="A8" s="115"/>
      <c r="B8" s="124"/>
      <c r="C8" s="125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 ht="18.75" customHeight="1" x14ac:dyDescent="0.25">
      <c r="A9" s="115"/>
      <c r="B9" s="124"/>
      <c r="C9" s="123" t="s">
        <v>311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 ht="18.75" customHeight="1" x14ac:dyDescent="0.25">
      <c r="A10" s="115"/>
      <c r="B10" s="124"/>
      <c r="C10" s="126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 ht="18.75" customHeight="1" x14ac:dyDescent="0.25">
      <c r="A11" s="115"/>
      <c r="B11" s="124"/>
      <c r="C11" s="123" t="s">
        <v>312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 ht="18.75" customHeight="1" x14ac:dyDescent="0.25">
      <c r="A12" s="115"/>
      <c r="B12" s="124"/>
      <c r="C12" s="125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 ht="18.75" customHeight="1" x14ac:dyDescent="0.25">
      <c r="A13" s="115"/>
      <c r="B13" s="124"/>
      <c r="C13" s="123" t="s">
        <v>325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 ht="18.75" customHeight="1" x14ac:dyDescent="0.25">
      <c r="A14" s="115"/>
      <c r="B14" s="124"/>
      <c r="C14" s="125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 ht="18.75" customHeight="1" x14ac:dyDescent="0.25">
      <c r="A15" s="115"/>
      <c r="B15" s="124"/>
      <c r="C15" s="123" t="s">
        <v>326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 ht="18.75" customHeight="1" x14ac:dyDescent="0.25">
      <c r="A16" s="115"/>
      <c r="B16" s="124"/>
      <c r="C16" s="12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ht="18.75" customHeight="1" x14ac:dyDescent="0.25">
      <c r="A17" s="115"/>
      <c r="B17" s="124"/>
      <c r="C17" s="123" t="s">
        <v>313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ht="18.75" customHeight="1" x14ac:dyDescent="0.25">
      <c r="A18" s="115"/>
      <c r="B18" s="124"/>
      <c r="C18" s="125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ht="18.75" customHeight="1" x14ac:dyDescent="0.25">
      <c r="A19" s="115"/>
      <c r="B19" s="124"/>
      <c r="C19" s="123" t="s">
        <v>314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ht="18.75" customHeight="1" x14ac:dyDescent="0.25">
      <c r="A20" s="115"/>
      <c r="B20" s="124"/>
      <c r="C20" s="125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ht="18.75" customHeight="1" x14ac:dyDescent="0.25">
      <c r="A21" s="115"/>
      <c r="B21" s="124"/>
      <c r="C21" s="123" t="s">
        <v>315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ht="18.75" customHeight="1" x14ac:dyDescent="0.25">
      <c r="A22" s="115"/>
      <c r="B22" s="124"/>
      <c r="C22" s="125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18.75" customHeight="1" x14ac:dyDescent="0.25">
      <c r="A23" s="115"/>
      <c r="B23" s="124"/>
      <c r="C23" s="123" t="s">
        <v>316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ht="18.75" customHeight="1" x14ac:dyDescent="0.25">
      <c r="A24" s="115"/>
      <c r="B24" s="124"/>
      <c r="C24" s="123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8.75" customHeight="1" x14ac:dyDescent="0.25">
      <c r="A25" s="115"/>
      <c r="B25" s="124"/>
      <c r="C25" s="123" t="s">
        <v>478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ht="18.75" customHeight="1" x14ac:dyDescent="0.25">
      <c r="A26" s="115"/>
      <c r="B26" s="116"/>
      <c r="C26" s="115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5" customHeight="1" x14ac:dyDescent="0.25">
      <c r="A27" s="115"/>
      <c r="B27" s="116"/>
      <c r="C27" s="207" t="s">
        <v>454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" customHeight="1" x14ac:dyDescent="0.25">
      <c r="A28" s="115"/>
      <c r="B28" s="116"/>
      <c r="C28" s="208" t="s">
        <v>453</v>
      </c>
      <c r="D28" s="111" t="s">
        <v>15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ht="11.25" customHeight="1" x14ac:dyDescent="0.2">
      <c r="A29" s="111"/>
      <c r="B29" s="117"/>
      <c r="C29" s="118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x14ac:dyDescent="0.2">
      <c r="B30" s="119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5" x14ac:dyDescent="0.2">
      <c r="B31" s="119"/>
      <c r="C31" s="122"/>
    </row>
    <row r="32" spans="1:15" x14ac:dyDescent="0.2">
      <c r="B32" s="119"/>
      <c r="C32" s="122"/>
    </row>
    <row r="33" spans="2:3" x14ac:dyDescent="0.2">
      <c r="B33" s="119"/>
      <c r="C33" s="122"/>
    </row>
    <row r="34" spans="2:3" x14ac:dyDescent="0.2">
      <c r="B34" s="119"/>
      <c r="C34" s="122"/>
    </row>
    <row r="35" spans="2:3" x14ac:dyDescent="0.2">
      <c r="B35" s="119"/>
      <c r="C35" s="122"/>
    </row>
    <row r="36" spans="2:3" x14ac:dyDescent="0.2">
      <c r="B36" s="119"/>
      <c r="C36" s="122"/>
    </row>
    <row r="37" spans="2:3" x14ac:dyDescent="0.2">
      <c r="B37" s="119"/>
      <c r="C37" s="122"/>
    </row>
    <row r="38" spans="2:3" x14ac:dyDescent="0.2">
      <c r="B38" s="119"/>
      <c r="C38" s="122"/>
    </row>
  </sheetData>
  <mergeCells count="1">
    <mergeCell ref="B1:T5"/>
  </mergeCells>
  <hyperlinks>
    <hyperlink ref="C7" location="'Основные Графики'!A1" display="Основные графики &gt;&gt;"/>
    <hyperlink ref="C9" location="ОТиПБ!A1" display="Охрана труда и промышленная безопасность &gt;&gt;"/>
    <hyperlink ref="C11" location="Сотрудники!A1" display="Сотрудники &gt;&gt;"/>
    <hyperlink ref="C13" location="'Изменение климата'!A1" display="Изменение Климата &gt;&gt;"/>
    <hyperlink ref="C15" location="'Окружающая среда'!A1" display="Окружающая Среда &gt;&gt;"/>
    <hyperlink ref="C17" location="'Местные сообщества'!A1" display="Местные сообщества &gt;&gt;"/>
    <hyperlink ref="C19" location="'Экономическая сфера'!A1" display="Экономическая сфера &gt;&gt;"/>
    <hyperlink ref="C21" location="'Корпоративное управление'!A1" display="Корпоративное управление &gt;&gt;"/>
    <hyperlink ref="C23" location="'По предприятиям'!A1" display="Показатели по предприятиям &gt;&gt;"/>
    <hyperlink ref="C28" r:id="rId1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rowBreaks count="1" manualBreakCount="1">
    <brk id="2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4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0" defaultRowHeight="15" zeroHeight="1" x14ac:dyDescent="0.25"/>
  <cols>
    <col min="1" max="1" width="2.85546875" style="7" customWidth="1"/>
    <col min="2" max="2" width="39.140625" style="7" customWidth="1"/>
    <col min="3" max="3" width="43.28515625" style="7" customWidth="1"/>
    <col min="4" max="4" width="8" style="35" customWidth="1"/>
    <col min="5" max="5" width="12.140625" style="35" customWidth="1"/>
    <col min="6" max="11" width="12.140625" style="7" customWidth="1"/>
    <col min="12" max="20" width="12.140625" style="9" customWidth="1"/>
    <col min="21" max="21" width="12.140625" style="42" customWidth="1"/>
    <col min="22" max="30" width="9.140625" style="9" customWidth="1"/>
    <col min="31" max="31" width="9.5703125" style="9" bestFit="1" customWidth="1"/>
    <col min="32" max="61" width="9.140625" style="9" customWidth="1"/>
    <col min="62" max="81" width="0" style="7" hidden="1" customWidth="1"/>
    <col min="82" max="16384" width="0" style="2" hidden="1"/>
  </cols>
  <sheetData>
    <row r="1" spans="1:81" x14ac:dyDescent="0.25">
      <c r="A1" s="3"/>
      <c r="B1" s="3"/>
      <c r="C1" s="3"/>
      <c r="D1" s="8"/>
      <c r="E1" s="8"/>
      <c r="F1" s="3"/>
      <c r="G1" s="3"/>
      <c r="H1" s="3"/>
      <c r="I1" s="3"/>
      <c r="J1" s="3"/>
      <c r="K1" s="3"/>
      <c r="BJ1" s="3"/>
    </row>
    <row r="2" spans="1:81" ht="23.25" x14ac:dyDescent="0.25">
      <c r="A2" s="3"/>
      <c r="B2" s="10" t="s">
        <v>463</v>
      </c>
      <c r="C2" s="11"/>
      <c r="D2" s="8"/>
      <c r="E2" s="8"/>
      <c r="F2" s="3"/>
      <c r="G2" s="3"/>
      <c r="H2" s="3"/>
      <c r="I2" s="3"/>
      <c r="J2" s="3"/>
      <c r="K2" s="3"/>
      <c r="BJ2" s="3"/>
    </row>
    <row r="3" spans="1:81" s="5" customFormat="1" x14ac:dyDescent="0.25">
      <c r="A3" s="3"/>
      <c r="B3" s="12"/>
      <c r="C3" s="12"/>
      <c r="D3" s="78"/>
      <c r="E3" s="78"/>
      <c r="F3" s="12"/>
      <c r="G3" s="12"/>
      <c r="H3" s="12"/>
      <c r="I3" s="12"/>
      <c r="J3" s="12"/>
      <c r="K3" s="12"/>
      <c r="L3" s="79"/>
      <c r="M3" s="79"/>
      <c r="N3" s="79"/>
      <c r="O3" s="79"/>
      <c r="P3" s="79"/>
      <c r="Q3" s="79"/>
      <c r="R3" s="79"/>
      <c r="S3" s="79"/>
      <c r="T3" s="79"/>
      <c r="U3" s="18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12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</row>
    <row r="4" spans="1:81" s="87" customFormat="1" ht="45.75" thickBot="1" x14ac:dyDescent="0.3">
      <c r="A4" s="81"/>
      <c r="B4" s="82"/>
      <c r="C4" s="82"/>
      <c r="D4" s="83"/>
      <c r="E4" s="83" t="s">
        <v>211</v>
      </c>
      <c r="F4" s="83" t="s">
        <v>45</v>
      </c>
      <c r="G4" s="83" t="s">
        <v>212</v>
      </c>
      <c r="H4" s="83" t="s">
        <v>214</v>
      </c>
      <c r="I4" s="83" t="s">
        <v>154</v>
      </c>
      <c r="J4" s="83" t="s">
        <v>46</v>
      </c>
      <c r="K4" s="83" t="s">
        <v>48</v>
      </c>
      <c r="L4" s="84" t="s">
        <v>47</v>
      </c>
      <c r="M4" s="85" t="s">
        <v>347</v>
      </c>
      <c r="N4" s="85" t="s">
        <v>49</v>
      </c>
      <c r="O4" s="85" t="s">
        <v>50</v>
      </c>
      <c r="P4" s="85" t="s">
        <v>266</v>
      </c>
      <c r="Q4" s="85" t="s">
        <v>51</v>
      </c>
      <c r="R4" s="85" t="s">
        <v>213</v>
      </c>
      <c r="S4" s="85" t="s">
        <v>267</v>
      </c>
      <c r="T4" s="85" t="s">
        <v>268</v>
      </c>
      <c r="U4" s="190" t="s">
        <v>140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82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</row>
    <row r="5" spans="1:81" s="92" customFormat="1" ht="11.25" customHeight="1" thickTop="1" x14ac:dyDescent="0.25">
      <c r="A5" s="81"/>
      <c r="B5" s="88"/>
      <c r="C5" s="88"/>
      <c r="D5" s="89"/>
      <c r="E5" s="89"/>
      <c r="F5" s="89"/>
      <c r="G5" s="89"/>
      <c r="H5" s="89"/>
      <c r="I5" s="8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19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88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</row>
    <row r="6" spans="1:81" ht="11.25" customHeight="1" x14ac:dyDescent="0.25">
      <c r="A6" s="4"/>
      <c r="B6" s="17" t="s">
        <v>304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BJ6" s="4"/>
    </row>
    <row r="7" spans="1:81" ht="11.25" customHeight="1" x14ac:dyDescent="0.25">
      <c r="A7" s="4"/>
      <c r="B7" s="22" t="s">
        <v>19</v>
      </c>
      <c r="C7" s="22"/>
      <c r="D7" s="20"/>
      <c r="E7" s="20" t="s">
        <v>9</v>
      </c>
      <c r="F7" s="23">
        <v>0</v>
      </c>
      <c r="G7" s="23">
        <v>0</v>
      </c>
      <c r="H7" s="23">
        <v>0</v>
      </c>
      <c r="I7" s="23">
        <v>0</v>
      </c>
      <c r="J7" s="23">
        <v>0.22</v>
      </c>
      <c r="K7" s="23">
        <v>0.18</v>
      </c>
      <c r="L7" s="23">
        <v>7.0000000000000007E-2</v>
      </c>
      <c r="M7" s="23">
        <v>0</v>
      </c>
      <c r="N7" s="23">
        <v>0.35</v>
      </c>
      <c r="O7" s="23">
        <v>0.16</v>
      </c>
      <c r="P7" s="23">
        <v>0.33</v>
      </c>
      <c r="Q7" s="23">
        <v>0</v>
      </c>
      <c r="R7" s="23">
        <v>0</v>
      </c>
      <c r="S7" s="23">
        <v>0.5</v>
      </c>
      <c r="T7" s="23">
        <v>0.32</v>
      </c>
      <c r="U7" s="192">
        <v>0.1</v>
      </c>
      <c r="BJ7" s="4"/>
    </row>
    <row r="8" spans="1:81" ht="11.25" customHeight="1" x14ac:dyDescent="0.25">
      <c r="A8" s="4"/>
      <c r="B8" s="22" t="s">
        <v>6</v>
      </c>
      <c r="C8" s="22"/>
      <c r="D8" s="20"/>
      <c r="E8" s="20" t="s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42">
        <v>0</v>
      </c>
      <c r="BJ8" s="4"/>
    </row>
    <row r="9" spans="1:81" ht="11.25" customHeight="1" x14ac:dyDescent="0.25">
      <c r="A9" s="4"/>
      <c r="B9" s="22" t="s">
        <v>7</v>
      </c>
      <c r="C9" s="22"/>
      <c r="D9" s="20"/>
      <c r="E9" s="20" t="s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42">
        <v>0</v>
      </c>
      <c r="BJ9" s="4"/>
    </row>
    <row r="10" spans="1:81" ht="11.25" customHeight="1" x14ac:dyDescent="0.25">
      <c r="A10" s="4"/>
      <c r="B10" s="22" t="s">
        <v>8</v>
      </c>
      <c r="C10" s="22"/>
      <c r="D10" s="20"/>
      <c r="E10" s="20" t="s">
        <v>0</v>
      </c>
      <c r="F10" s="9">
        <v>0</v>
      </c>
      <c r="G10" s="9">
        <v>0</v>
      </c>
      <c r="H10" s="9">
        <v>0</v>
      </c>
      <c r="I10" s="9">
        <v>0</v>
      </c>
      <c r="J10" s="9">
        <v>2</v>
      </c>
      <c r="K10" s="9">
        <v>2</v>
      </c>
      <c r="L10" s="9">
        <v>1</v>
      </c>
      <c r="M10" s="9">
        <v>0</v>
      </c>
      <c r="N10" s="9">
        <v>2</v>
      </c>
      <c r="O10" s="9">
        <v>2</v>
      </c>
      <c r="P10" s="9">
        <v>2</v>
      </c>
      <c r="Q10" s="9">
        <v>0</v>
      </c>
      <c r="R10" s="9">
        <v>0</v>
      </c>
      <c r="S10" s="9">
        <v>1</v>
      </c>
      <c r="T10" s="9">
        <v>1</v>
      </c>
      <c r="U10" s="42">
        <v>13</v>
      </c>
      <c r="BJ10" s="4"/>
    </row>
    <row r="11" spans="1:81" ht="11.25" customHeight="1" x14ac:dyDescent="0.25">
      <c r="A11" s="4"/>
      <c r="B11" s="22"/>
      <c r="C11" s="22"/>
      <c r="D11" s="20"/>
      <c r="E11" s="20"/>
      <c r="F11" s="9"/>
      <c r="G11" s="9"/>
      <c r="H11" s="9"/>
      <c r="I11" s="9"/>
      <c r="J11" s="9"/>
      <c r="K11" s="9"/>
      <c r="BJ11" s="4"/>
    </row>
    <row r="12" spans="1:81" ht="11.25" customHeight="1" x14ac:dyDescent="0.25">
      <c r="A12" s="4"/>
      <c r="B12" s="17" t="s">
        <v>305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BJ12" s="4"/>
    </row>
    <row r="13" spans="1:81" ht="11.25" customHeight="1" x14ac:dyDescent="0.25">
      <c r="A13" s="4"/>
      <c r="B13" s="22" t="s">
        <v>270</v>
      </c>
      <c r="C13" s="22"/>
      <c r="D13" s="20"/>
      <c r="E13" s="93" t="s">
        <v>269</v>
      </c>
      <c r="F13" s="9">
        <v>132528</v>
      </c>
      <c r="G13" s="9">
        <v>13892</v>
      </c>
      <c r="H13" s="9">
        <v>54807</v>
      </c>
      <c r="I13" s="9">
        <v>19771</v>
      </c>
      <c r="J13" s="9">
        <v>35923</v>
      </c>
      <c r="K13" s="9">
        <v>91127</v>
      </c>
      <c r="L13" s="9">
        <v>94672</v>
      </c>
      <c r="M13" s="9">
        <v>5661</v>
      </c>
      <c r="N13" s="9">
        <v>55963</v>
      </c>
      <c r="O13" s="9">
        <v>121454</v>
      </c>
      <c r="P13" s="9">
        <v>29119</v>
      </c>
      <c r="Q13" s="9">
        <v>2330</v>
      </c>
      <c r="R13" s="9">
        <v>80244</v>
      </c>
      <c r="S13" s="9">
        <v>4061</v>
      </c>
      <c r="T13" s="9">
        <v>9934</v>
      </c>
      <c r="U13" s="42">
        <v>751486</v>
      </c>
      <c r="BJ13" s="4"/>
    </row>
    <row r="14" spans="1:81" ht="11.25" customHeight="1" x14ac:dyDescent="0.25">
      <c r="A14" s="4"/>
      <c r="B14" s="22" t="s">
        <v>271</v>
      </c>
      <c r="C14" s="22"/>
      <c r="D14" s="24"/>
      <c r="E14" s="20" t="s">
        <v>269</v>
      </c>
      <c r="F14" s="9">
        <v>73208</v>
      </c>
      <c r="G14" s="9">
        <v>125725</v>
      </c>
      <c r="H14" s="9">
        <v>17114</v>
      </c>
      <c r="I14" s="9">
        <v>2254</v>
      </c>
      <c r="J14" s="9">
        <v>11454</v>
      </c>
      <c r="K14" s="9">
        <v>0</v>
      </c>
      <c r="L14" s="9">
        <v>11684</v>
      </c>
      <c r="M14" s="9">
        <v>0</v>
      </c>
      <c r="N14" s="9">
        <v>177</v>
      </c>
      <c r="O14" s="9">
        <v>143</v>
      </c>
      <c r="P14" s="9">
        <v>5</v>
      </c>
      <c r="Q14" s="9">
        <v>63463</v>
      </c>
      <c r="R14" s="9">
        <v>22823</v>
      </c>
      <c r="S14" s="9">
        <v>0</v>
      </c>
      <c r="T14" s="9">
        <v>2847</v>
      </c>
      <c r="U14" s="42">
        <v>330897</v>
      </c>
      <c r="BJ14" s="4"/>
    </row>
    <row r="15" spans="1:81" ht="11.25" customHeight="1" x14ac:dyDescent="0.25">
      <c r="A15" s="4"/>
      <c r="B15" s="22"/>
      <c r="C15" s="4"/>
      <c r="D15" s="30"/>
      <c r="E15" s="30"/>
      <c r="F15" s="31"/>
      <c r="G15" s="31"/>
      <c r="H15" s="31"/>
      <c r="I15" s="31"/>
      <c r="J15" s="31"/>
      <c r="K15" s="31"/>
      <c r="BJ15" s="4"/>
    </row>
    <row r="16" spans="1:81" ht="11.25" customHeight="1" x14ac:dyDescent="0.25">
      <c r="A16" s="4"/>
      <c r="B16" s="17" t="s">
        <v>470</v>
      </c>
      <c r="C16" s="18"/>
      <c r="D16" s="18"/>
      <c r="E16" s="18"/>
      <c r="F16" s="18"/>
      <c r="G16" s="18"/>
      <c r="H16" s="18"/>
      <c r="I16" s="18"/>
      <c r="J16" s="18"/>
      <c r="K16" s="18"/>
      <c r="L16" s="79"/>
      <c r="M16" s="79"/>
      <c r="N16" s="79" t="s">
        <v>15</v>
      </c>
      <c r="O16" s="79"/>
      <c r="P16" s="79"/>
      <c r="Q16" s="79"/>
      <c r="R16" s="79"/>
      <c r="S16" s="79"/>
      <c r="T16" s="79"/>
      <c r="U16" s="189"/>
      <c r="BJ16" s="4"/>
    </row>
    <row r="17" spans="1:81" ht="11.25" customHeight="1" x14ac:dyDescent="0.25">
      <c r="A17" s="29"/>
      <c r="B17" s="22" t="s">
        <v>396</v>
      </c>
      <c r="D17" s="20"/>
      <c r="E17" s="20" t="s">
        <v>96</v>
      </c>
      <c r="F17" s="144">
        <v>1465247</v>
      </c>
      <c r="G17" s="144">
        <v>161060</v>
      </c>
      <c r="H17" s="144">
        <v>633452</v>
      </c>
      <c r="I17" s="144">
        <v>19329</v>
      </c>
      <c r="J17" s="144">
        <v>171001</v>
      </c>
      <c r="K17" s="144">
        <v>187565</v>
      </c>
      <c r="L17" s="144">
        <v>190725</v>
      </c>
      <c r="M17" s="144">
        <v>17474</v>
      </c>
      <c r="N17" s="144">
        <v>166703</v>
      </c>
      <c r="O17" s="144">
        <v>403288</v>
      </c>
      <c r="P17" s="144">
        <v>42076</v>
      </c>
      <c r="Q17" s="144">
        <v>7256</v>
      </c>
      <c r="R17" s="144">
        <v>271129</v>
      </c>
      <c r="S17" s="145">
        <v>14423</v>
      </c>
      <c r="T17" s="145">
        <v>48316</v>
      </c>
      <c r="U17" s="193">
        <v>3799044</v>
      </c>
      <c r="BJ17" s="29"/>
    </row>
    <row r="18" spans="1:81" ht="11.25" customHeight="1" x14ac:dyDescent="0.25">
      <c r="A18" s="4"/>
      <c r="B18" s="22" t="s">
        <v>397</v>
      </c>
      <c r="D18" s="30"/>
      <c r="E18" s="20" t="s">
        <v>96</v>
      </c>
      <c r="F18" s="144">
        <v>181</v>
      </c>
      <c r="G18" s="144">
        <v>698</v>
      </c>
      <c r="H18" s="144">
        <v>809</v>
      </c>
      <c r="I18" s="144">
        <v>262</v>
      </c>
      <c r="J18" s="144">
        <v>4787</v>
      </c>
      <c r="K18" s="144">
        <v>737527</v>
      </c>
      <c r="L18" s="144">
        <v>404123</v>
      </c>
      <c r="M18" s="144">
        <v>46210</v>
      </c>
      <c r="N18" s="144">
        <v>133790</v>
      </c>
      <c r="O18" s="144">
        <v>1007194</v>
      </c>
      <c r="P18" s="144">
        <v>92339</v>
      </c>
      <c r="Q18" s="144">
        <v>0</v>
      </c>
      <c r="R18" s="144">
        <v>469552</v>
      </c>
      <c r="S18" s="145">
        <v>31088</v>
      </c>
      <c r="T18" s="145">
        <v>1261</v>
      </c>
      <c r="U18" s="193">
        <v>2929821</v>
      </c>
      <c r="BJ18" s="4"/>
    </row>
    <row r="19" spans="1:81" ht="11.25" customHeight="1" x14ac:dyDescent="0.25">
      <c r="A19" s="4"/>
      <c r="B19" s="22" t="s">
        <v>398</v>
      </c>
      <c r="D19" s="20"/>
      <c r="E19" s="20" t="s">
        <v>96</v>
      </c>
      <c r="F19" s="144">
        <v>63053</v>
      </c>
      <c r="G19" s="144">
        <v>0</v>
      </c>
      <c r="H19" s="144">
        <v>0</v>
      </c>
      <c r="I19" s="144">
        <v>0</v>
      </c>
      <c r="J19" s="144">
        <v>45537</v>
      </c>
      <c r="K19" s="144">
        <v>35903</v>
      </c>
      <c r="L19" s="144">
        <v>33456</v>
      </c>
      <c r="M19" s="144">
        <v>1086</v>
      </c>
      <c r="N19" s="144">
        <v>12268</v>
      </c>
      <c r="O19" s="144">
        <v>80222</v>
      </c>
      <c r="P19" s="144">
        <v>15029</v>
      </c>
      <c r="Q19" s="144">
        <v>0</v>
      </c>
      <c r="R19" s="144">
        <v>44165</v>
      </c>
      <c r="S19" s="145">
        <v>0</v>
      </c>
      <c r="T19" s="145">
        <v>1666</v>
      </c>
      <c r="U19" s="193">
        <v>332385</v>
      </c>
      <c r="BJ19" s="4"/>
    </row>
    <row r="20" spans="1:81" ht="11.25" customHeight="1" x14ac:dyDescent="0.25">
      <c r="A20" s="4"/>
      <c r="B20" s="22" t="s">
        <v>92</v>
      </c>
      <c r="C20" s="19"/>
      <c r="D20" s="20"/>
      <c r="E20" s="20" t="s">
        <v>96</v>
      </c>
      <c r="F20" s="144">
        <v>393888</v>
      </c>
      <c r="G20" s="144">
        <v>579713</v>
      </c>
      <c r="H20" s="144">
        <v>69256</v>
      </c>
      <c r="I20" s="144">
        <v>231757</v>
      </c>
      <c r="J20" s="144">
        <v>301579</v>
      </c>
      <c r="K20" s="144">
        <v>0</v>
      </c>
      <c r="L20" s="144">
        <v>431155</v>
      </c>
      <c r="M20" s="144">
        <v>0</v>
      </c>
      <c r="N20" s="144">
        <v>922</v>
      </c>
      <c r="O20" s="144">
        <v>746</v>
      </c>
      <c r="P20" s="144">
        <v>28</v>
      </c>
      <c r="Q20" s="144">
        <v>330728</v>
      </c>
      <c r="R20" s="144">
        <v>152438</v>
      </c>
      <c r="S20" s="145">
        <v>0</v>
      </c>
      <c r="T20" s="145">
        <v>30322</v>
      </c>
      <c r="U20" s="193">
        <v>2522532</v>
      </c>
      <c r="BJ20" s="4"/>
    </row>
    <row r="21" spans="1:81" ht="11.25" customHeight="1" x14ac:dyDescent="0.25">
      <c r="A21" s="4"/>
      <c r="B21" s="19" t="s">
        <v>399</v>
      </c>
      <c r="D21" s="24"/>
      <c r="E21" s="20" t="s">
        <v>96</v>
      </c>
      <c r="F21" s="144">
        <v>78850</v>
      </c>
      <c r="G21" s="144">
        <v>0</v>
      </c>
      <c r="H21" s="144">
        <v>0</v>
      </c>
      <c r="I21" s="144">
        <v>0</v>
      </c>
      <c r="J21" s="144">
        <v>178794</v>
      </c>
      <c r="K21" s="144">
        <v>69197</v>
      </c>
      <c r="L21" s="144">
        <v>276026</v>
      </c>
      <c r="M21" s="144">
        <v>0</v>
      </c>
      <c r="N21" s="144">
        <v>223407</v>
      </c>
      <c r="O21" s="144">
        <v>0</v>
      </c>
      <c r="P21" s="144">
        <v>18322</v>
      </c>
      <c r="Q21" s="144">
        <v>0</v>
      </c>
      <c r="R21" s="144">
        <v>59621</v>
      </c>
      <c r="S21" s="145">
        <v>0</v>
      </c>
      <c r="T21" s="145">
        <v>0</v>
      </c>
      <c r="U21" s="193">
        <v>904217</v>
      </c>
      <c r="BJ21" s="4"/>
    </row>
    <row r="22" spans="1:81" ht="11.25" customHeight="1" x14ac:dyDescent="0.25">
      <c r="A22" s="4"/>
      <c r="B22" s="22" t="s">
        <v>400</v>
      </c>
      <c r="C22" s="74"/>
      <c r="D22" s="165"/>
      <c r="E22" s="20" t="s">
        <v>96</v>
      </c>
      <c r="F22" s="144">
        <v>0</v>
      </c>
      <c r="G22" s="144">
        <v>0</v>
      </c>
      <c r="H22" s="144">
        <v>6153</v>
      </c>
      <c r="I22" s="144">
        <v>140380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16500</v>
      </c>
      <c r="R22" s="144">
        <v>0</v>
      </c>
      <c r="S22" s="145">
        <v>0</v>
      </c>
      <c r="T22" s="145">
        <v>0</v>
      </c>
      <c r="U22" s="193">
        <v>163033</v>
      </c>
      <c r="BJ22" s="4"/>
    </row>
    <row r="23" spans="1:81" ht="11.25" customHeight="1" x14ac:dyDescent="0.25">
      <c r="A23" s="4"/>
      <c r="B23" s="166" t="s">
        <v>93</v>
      </c>
      <c r="C23" s="167"/>
      <c r="D23" s="165"/>
      <c r="E23" s="20" t="s">
        <v>96</v>
      </c>
      <c r="F23" s="144">
        <v>6017</v>
      </c>
      <c r="G23" s="144">
        <v>9716</v>
      </c>
      <c r="H23" s="144">
        <v>3607</v>
      </c>
      <c r="I23" s="144">
        <v>6133</v>
      </c>
      <c r="J23" s="144">
        <v>4331</v>
      </c>
      <c r="K23" s="144">
        <v>4994</v>
      </c>
      <c r="L23" s="144">
        <v>10780</v>
      </c>
      <c r="M23" s="144">
        <v>539</v>
      </c>
      <c r="N23" s="144">
        <v>1535</v>
      </c>
      <c r="O23" s="144">
        <v>4923</v>
      </c>
      <c r="P23" s="144">
        <v>2496</v>
      </c>
      <c r="Q23" s="144">
        <v>1024</v>
      </c>
      <c r="R23" s="144">
        <v>3144</v>
      </c>
      <c r="S23" s="145">
        <v>456</v>
      </c>
      <c r="T23" s="145">
        <v>2345</v>
      </c>
      <c r="U23" s="193">
        <v>62040</v>
      </c>
      <c r="BJ23" s="4"/>
    </row>
    <row r="24" spans="1:81" ht="11.25" customHeight="1" x14ac:dyDescent="0.25">
      <c r="A24" s="4"/>
      <c r="B24" s="168" t="s">
        <v>94</v>
      </c>
      <c r="C24" s="141"/>
      <c r="D24" s="24"/>
      <c r="E24" s="20" t="s">
        <v>96</v>
      </c>
      <c r="F24" s="144">
        <v>0</v>
      </c>
      <c r="G24" s="144">
        <v>0</v>
      </c>
      <c r="H24" s="144">
        <v>0</v>
      </c>
      <c r="I24" s="144">
        <v>0</v>
      </c>
      <c r="J24" s="144">
        <v>3676</v>
      </c>
      <c r="K24" s="144">
        <v>5601</v>
      </c>
      <c r="L24" s="144">
        <v>6724</v>
      </c>
      <c r="M24" s="144">
        <v>0</v>
      </c>
      <c r="N24" s="144">
        <v>2233</v>
      </c>
      <c r="O24" s="144">
        <v>10314</v>
      </c>
      <c r="P24" s="144">
        <v>0</v>
      </c>
      <c r="Q24" s="144">
        <v>0</v>
      </c>
      <c r="R24" s="144">
        <v>2969</v>
      </c>
      <c r="S24" s="145">
        <v>219</v>
      </c>
      <c r="T24" s="145">
        <v>0</v>
      </c>
      <c r="U24" s="193">
        <v>31736</v>
      </c>
      <c r="BJ24" s="4"/>
    </row>
    <row r="25" spans="1:81" s="1" customFormat="1" ht="11.25" customHeight="1" x14ac:dyDescent="0.25">
      <c r="A25" s="39"/>
      <c r="B25" s="166" t="s">
        <v>401</v>
      </c>
      <c r="C25" s="141"/>
      <c r="D25" s="35"/>
      <c r="E25" s="20" t="s">
        <v>96</v>
      </c>
      <c r="F25" s="144">
        <v>0</v>
      </c>
      <c r="G25" s="144">
        <v>19</v>
      </c>
      <c r="H25" s="144">
        <v>0</v>
      </c>
      <c r="I25" s="144">
        <v>0</v>
      </c>
      <c r="J25" s="144">
        <v>0</v>
      </c>
      <c r="K25" s="144">
        <v>8543</v>
      </c>
      <c r="L25" s="144">
        <v>0</v>
      </c>
      <c r="M25" s="144">
        <v>1</v>
      </c>
      <c r="N25" s="144">
        <v>3374</v>
      </c>
      <c r="O25" s="144">
        <v>136</v>
      </c>
      <c r="P25" s="144">
        <v>0</v>
      </c>
      <c r="Q25" s="144">
        <v>0</v>
      </c>
      <c r="R25" s="144">
        <v>0</v>
      </c>
      <c r="S25" s="145">
        <v>0</v>
      </c>
      <c r="T25" s="145">
        <v>0</v>
      </c>
      <c r="U25" s="193">
        <v>12073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39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</row>
    <row r="26" spans="1:81" ht="11.25" customHeight="1" x14ac:dyDescent="0.25">
      <c r="A26" s="3"/>
      <c r="B26" s="168"/>
      <c r="C26" s="166"/>
      <c r="D26" s="20"/>
      <c r="F26" s="9"/>
      <c r="G26" s="9"/>
      <c r="H26" s="9"/>
      <c r="I26" s="9"/>
      <c r="J26" s="9"/>
      <c r="K26" s="9"/>
      <c r="BJ26" s="4"/>
    </row>
    <row r="27" spans="1:81" ht="11.25" customHeight="1" x14ac:dyDescent="0.25">
      <c r="A27" s="3"/>
      <c r="B27" s="17" t="s">
        <v>402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BJ27" s="4"/>
    </row>
    <row r="28" spans="1:81" ht="22.5" x14ac:dyDescent="0.25">
      <c r="A28" s="3"/>
      <c r="B28" s="22" t="s">
        <v>403</v>
      </c>
      <c r="C28" s="206" t="s">
        <v>404</v>
      </c>
      <c r="E28" s="20" t="s">
        <v>96</v>
      </c>
      <c r="F28" s="9">
        <v>0</v>
      </c>
      <c r="G28" s="9">
        <v>0</v>
      </c>
      <c r="H28" s="9">
        <v>38</v>
      </c>
      <c r="I28" s="9">
        <v>25</v>
      </c>
      <c r="J28" s="9">
        <v>1140</v>
      </c>
      <c r="K28" s="9">
        <v>284263</v>
      </c>
      <c r="L28" s="9">
        <v>148916</v>
      </c>
      <c r="M28" s="9">
        <v>16889</v>
      </c>
      <c r="N28" s="9">
        <v>49752</v>
      </c>
      <c r="O28" s="9">
        <v>405204</v>
      </c>
      <c r="P28" s="9">
        <v>33131</v>
      </c>
      <c r="Q28" s="9">
        <v>0</v>
      </c>
      <c r="R28" s="9">
        <v>178892</v>
      </c>
      <c r="S28" s="9">
        <v>11130</v>
      </c>
      <c r="T28" s="9">
        <v>389</v>
      </c>
      <c r="U28" s="42">
        <v>1129769</v>
      </c>
      <c r="BJ28" s="4"/>
    </row>
    <row r="29" spans="1:81" ht="22.5" x14ac:dyDescent="0.25">
      <c r="A29" s="3"/>
      <c r="B29" s="22"/>
      <c r="C29" s="206" t="s">
        <v>405</v>
      </c>
      <c r="E29" s="20" t="s">
        <v>96</v>
      </c>
      <c r="F29" s="9">
        <v>0</v>
      </c>
      <c r="G29" s="9">
        <v>19</v>
      </c>
      <c r="H29" s="9">
        <v>0</v>
      </c>
      <c r="I29" s="9">
        <v>0</v>
      </c>
      <c r="J29" s="9">
        <v>0</v>
      </c>
      <c r="K29" s="9">
        <v>8543</v>
      </c>
      <c r="L29" s="9">
        <v>0</v>
      </c>
      <c r="M29" s="9">
        <v>1</v>
      </c>
      <c r="N29" s="9">
        <v>3374</v>
      </c>
      <c r="O29" s="9">
        <v>136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42">
        <v>12073</v>
      </c>
      <c r="BJ29" s="4"/>
    </row>
    <row r="30" spans="1:81" ht="11.25" customHeight="1" x14ac:dyDescent="0.25">
      <c r="A30" s="3"/>
      <c r="B30" s="22"/>
      <c r="C30" s="22" t="s">
        <v>406</v>
      </c>
      <c r="E30" s="20" t="s">
        <v>96</v>
      </c>
      <c r="F30" s="9">
        <v>267834</v>
      </c>
      <c r="G30" s="9">
        <v>500673</v>
      </c>
      <c r="H30" s="9">
        <v>62612</v>
      </c>
      <c r="I30" s="9">
        <v>24003</v>
      </c>
      <c r="J30" s="9">
        <v>31381</v>
      </c>
      <c r="K30" s="9">
        <v>0</v>
      </c>
      <c r="L30" s="9">
        <v>25869</v>
      </c>
      <c r="M30" s="9">
        <v>0</v>
      </c>
      <c r="N30" s="9">
        <v>922</v>
      </c>
      <c r="O30" s="9">
        <v>746</v>
      </c>
      <c r="P30" s="9">
        <v>28</v>
      </c>
      <c r="Q30" s="9">
        <v>330728</v>
      </c>
      <c r="R30" s="9">
        <v>152438</v>
      </c>
      <c r="S30" s="9">
        <v>0</v>
      </c>
      <c r="T30" s="9">
        <v>30322</v>
      </c>
      <c r="U30" s="42">
        <v>1427556</v>
      </c>
      <c r="BJ30" s="4"/>
    </row>
    <row r="31" spans="1:81" ht="11.25" customHeight="1" x14ac:dyDescent="0.25">
      <c r="A31" s="3"/>
      <c r="B31" s="22"/>
      <c r="C31" s="22" t="s">
        <v>407</v>
      </c>
      <c r="E31" s="20" t="s">
        <v>96</v>
      </c>
      <c r="F31" s="9">
        <v>126054</v>
      </c>
      <c r="G31" s="9">
        <v>79039</v>
      </c>
      <c r="H31" s="9">
        <v>6644</v>
      </c>
      <c r="I31" s="9">
        <v>207755</v>
      </c>
      <c r="J31" s="9">
        <v>0</v>
      </c>
      <c r="K31" s="9">
        <v>0</v>
      </c>
      <c r="L31" s="9">
        <v>405286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42">
        <v>824778</v>
      </c>
      <c r="BJ31" s="4"/>
    </row>
    <row r="32" spans="1:81" ht="11.25" customHeight="1" x14ac:dyDescent="0.25">
      <c r="A32" s="3"/>
      <c r="B32" s="22"/>
      <c r="C32" s="22" t="s">
        <v>471</v>
      </c>
      <c r="E32" s="20" t="s">
        <v>96</v>
      </c>
      <c r="F32" s="9">
        <v>0</v>
      </c>
      <c r="G32" s="9">
        <v>0</v>
      </c>
      <c r="H32" s="9">
        <v>0</v>
      </c>
      <c r="I32" s="9">
        <v>0</v>
      </c>
      <c r="J32" s="9">
        <v>270198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42">
        <v>270198</v>
      </c>
      <c r="BJ32" s="4"/>
    </row>
    <row r="33" spans="1:62" s="2" customFormat="1" ht="11.25" customHeight="1" x14ac:dyDescent="0.25">
      <c r="A33" s="3"/>
      <c r="B33" s="22"/>
      <c r="C33" s="22"/>
      <c r="D33" s="35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2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4"/>
    </row>
    <row r="34" spans="1:62" s="2" customFormat="1" ht="11.25" customHeight="1" x14ac:dyDescent="0.25">
      <c r="A34" s="3"/>
      <c r="B34" s="22" t="s">
        <v>472</v>
      </c>
      <c r="C34" s="22" t="s">
        <v>408</v>
      </c>
      <c r="D34" s="141"/>
      <c r="E34" s="20" t="s">
        <v>96</v>
      </c>
      <c r="F34" s="9">
        <v>141903</v>
      </c>
      <c r="G34" s="9">
        <v>0</v>
      </c>
      <c r="H34" s="9">
        <v>6153</v>
      </c>
      <c r="I34" s="9">
        <v>140380</v>
      </c>
      <c r="J34" s="9">
        <v>228007</v>
      </c>
      <c r="K34" s="9">
        <v>110702</v>
      </c>
      <c r="L34" s="9">
        <v>316205</v>
      </c>
      <c r="M34" s="9">
        <v>1086</v>
      </c>
      <c r="N34" s="9">
        <v>237908</v>
      </c>
      <c r="O34" s="9">
        <v>90536</v>
      </c>
      <c r="P34" s="9">
        <v>33351</v>
      </c>
      <c r="Q34" s="9">
        <v>16500</v>
      </c>
      <c r="R34" s="9">
        <v>106755</v>
      </c>
      <c r="S34" s="9">
        <v>218</v>
      </c>
      <c r="T34" s="9">
        <v>1666</v>
      </c>
      <c r="U34" s="42">
        <f>SUM(F34:T34)</f>
        <v>1431370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4"/>
    </row>
    <row r="35" spans="1:62" s="2" customFormat="1" ht="11.25" customHeight="1" x14ac:dyDescent="0.25">
      <c r="A35" s="3"/>
      <c r="B35" s="22"/>
      <c r="C35" s="22" t="s">
        <v>409</v>
      </c>
      <c r="D35" s="35"/>
      <c r="E35" s="20" t="s">
        <v>96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116644</v>
      </c>
      <c r="L35" s="9">
        <v>31728</v>
      </c>
      <c r="M35" s="9">
        <v>2387</v>
      </c>
      <c r="N35" s="9">
        <v>34696</v>
      </c>
      <c r="O35" s="9">
        <v>171836</v>
      </c>
      <c r="P35" s="9">
        <v>18023</v>
      </c>
      <c r="Q35" s="9">
        <v>0</v>
      </c>
      <c r="R35" s="9">
        <v>45078</v>
      </c>
      <c r="S35" s="9">
        <v>4114</v>
      </c>
      <c r="T35" s="9">
        <v>0</v>
      </c>
      <c r="U35" s="42">
        <f t="shared" ref="U35:U36" si="0">SUM(F35:T35)</f>
        <v>424506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4"/>
    </row>
    <row r="36" spans="1:62" s="2" customFormat="1" ht="11.25" customHeight="1" x14ac:dyDescent="0.25">
      <c r="A36" s="3"/>
      <c r="B36" s="22"/>
      <c r="C36" s="22" t="s">
        <v>410</v>
      </c>
      <c r="D36" s="7"/>
      <c r="E36" s="20" t="s">
        <v>96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93281</v>
      </c>
      <c r="R36" s="9">
        <v>0</v>
      </c>
      <c r="S36" s="9">
        <v>0</v>
      </c>
      <c r="T36" s="9">
        <v>0</v>
      </c>
      <c r="U36" s="42">
        <f t="shared" si="0"/>
        <v>93281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4"/>
    </row>
    <row r="37" spans="1:62" s="2" customFormat="1" ht="11.25" customHeight="1" x14ac:dyDescent="0.25">
      <c r="A37" s="4"/>
      <c r="B37" s="22"/>
      <c r="C37" s="4"/>
      <c r="D37" s="30"/>
      <c r="E37" s="30"/>
      <c r="F37" s="31"/>
      <c r="G37" s="31"/>
      <c r="H37" s="31"/>
      <c r="I37" s="31"/>
      <c r="J37" s="31"/>
      <c r="K37" s="31"/>
      <c r="L37" s="9"/>
      <c r="M37" s="9"/>
      <c r="N37" s="9"/>
      <c r="O37" s="9"/>
      <c r="P37" s="9"/>
      <c r="Q37" s="9"/>
      <c r="R37" s="9"/>
      <c r="S37" s="9"/>
      <c r="T37" s="9"/>
      <c r="U37" s="4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4"/>
    </row>
    <row r="38" spans="1:62" s="2" customFormat="1" ht="11.25" customHeight="1" x14ac:dyDescent="0.25">
      <c r="A38" s="4"/>
      <c r="B38" s="17" t="s">
        <v>306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4"/>
    </row>
    <row r="39" spans="1:62" s="2" customFormat="1" ht="11.25" customHeight="1" x14ac:dyDescent="0.25">
      <c r="A39" s="4"/>
      <c r="B39" s="22" t="s">
        <v>109</v>
      </c>
      <c r="C39" s="4"/>
      <c r="D39" s="30"/>
      <c r="E39" s="30" t="s">
        <v>98</v>
      </c>
      <c r="F39" s="9">
        <v>5795.7849999999999</v>
      </c>
      <c r="G39" s="9">
        <v>6453.5680000000002</v>
      </c>
      <c r="H39" s="9">
        <v>128.44799999999998</v>
      </c>
      <c r="I39" s="9">
        <v>7102.9118699999999</v>
      </c>
      <c r="J39" s="9">
        <v>2266.0039000000002</v>
      </c>
      <c r="K39" s="9">
        <v>1579.982</v>
      </c>
      <c r="L39" s="9">
        <v>6235.7561999999989</v>
      </c>
      <c r="M39" s="9">
        <v>15.579999999999998</v>
      </c>
      <c r="N39" s="9">
        <v>417.06526666666667</v>
      </c>
      <c r="O39" s="9">
        <v>2837.3371000000006</v>
      </c>
      <c r="P39" s="9">
        <v>953.40600000000006</v>
      </c>
      <c r="Q39" s="9">
        <v>1389.20001</v>
      </c>
      <c r="R39" s="9">
        <v>2548.3596359374997</v>
      </c>
      <c r="S39" s="9">
        <v>14.834000000000001</v>
      </c>
      <c r="T39" s="9">
        <v>47.737000000000002</v>
      </c>
      <c r="U39" s="42">
        <f>SUM(F39:T39)</f>
        <v>37785.973982604177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4"/>
    </row>
    <row r="40" spans="1:62" s="2" customFormat="1" ht="11.25" customHeight="1" x14ac:dyDescent="0.25">
      <c r="A40" s="4"/>
      <c r="B40" s="22" t="s">
        <v>272</v>
      </c>
      <c r="C40" s="4"/>
      <c r="D40" s="30"/>
      <c r="E40" s="30" t="s">
        <v>98</v>
      </c>
      <c r="F40" s="9">
        <v>587</v>
      </c>
      <c r="G40" s="9">
        <v>689.01499999999999</v>
      </c>
      <c r="H40" s="9">
        <v>13.488</v>
      </c>
      <c r="I40" s="9">
        <f>46.47767+2</f>
        <v>48.477670000000003</v>
      </c>
      <c r="J40" s="9">
        <v>98.146899999999988</v>
      </c>
      <c r="K40" s="9">
        <v>327.98200000000003</v>
      </c>
      <c r="L40" s="9">
        <v>362.85520000000002</v>
      </c>
      <c r="M40" s="9">
        <v>14.614999999999998</v>
      </c>
      <c r="N40" s="9">
        <v>98.855266666666679</v>
      </c>
      <c r="O40" s="9">
        <v>348.46300000000002</v>
      </c>
      <c r="P40" s="9">
        <v>48.013000000000005</v>
      </c>
      <c r="Q40" s="9">
        <v>267.90900999999997</v>
      </c>
      <c r="R40" s="9">
        <v>420.16829999999999</v>
      </c>
      <c r="S40" s="9">
        <v>14.834000000000001</v>
      </c>
      <c r="T40" s="9">
        <v>3.8339999999999992</v>
      </c>
      <c r="U40" s="42">
        <f>SUM(F40:T40)</f>
        <v>3343.6563466666657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4"/>
    </row>
    <row r="41" spans="1:62" s="2" customFormat="1" ht="11.25" customHeight="1" x14ac:dyDescent="0.25">
      <c r="A41" s="4"/>
      <c r="B41" s="22" t="s">
        <v>273</v>
      </c>
      <c r="C41" s="4"/>
      <c r="D41" s="30"/>
      <c r="E41" s="30" t="s">
        <v>98</v>
      </c>
      <c r="F41" s="9">
        <f>4408.062+800.723</f>
        <v>5208.7849999999999</v>
      </c>
      <c r="G41" s="9">
        <f>3664.553+2100</f>
        <v>5764.5529999999999</v>
      </c>
      <c r="H41" s="9">
        <v>114.96</v>
      </c>
      <c r="I41" s="9">
        <f>6936.4342+78+40</f>
        <v>7054.4341999999997</v>
      </c>
      <c r="J41" s="9">
        <v>2167.857</v>
      </c>
      <c r="K41" s="9">
        <v>1252</v>
      </c>
      <c r="L41" s="9">
        <v>5872.9009999999989</v>
      </c>
      <c r="M41" s="9">
        <v>0.96500000000000008</v>
      </c>
      <c r="N41" s="9">
        <v>318.20999999999998</v>
      </c>
      <c r="O41" s="9">
        <v>2488.8741000000005</v>
      </c>
      <c r="P41" s="9">
        <v>905.39300000000003</v>
      </c>
      <c r="Q41" s="9">
        <v>1121.2909999999999</v>
      </c>
      <c r="R41" s="9">
        <v>2128.1913359374998</v>
      </c>
      <c r="S41" s="9">
        <v>0</v>
      </c>
      <c r="T41" s="9">
        <v>43.903000000000006</v>
      </c>
      <c r="U41" s="42">
        <f>SUM(F41:T41)</f>
        <v>34442.317635937499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4"/>
    </row>
    <row r="42" spans="1:62" s="2" customFormat="1" ht="11.25" customHeight="1" x14ac:dyDescent="0.25">
      <c r="A42" s="4"/>
      <c r="B42" s="22" t="s">
        <v>110</v>
      </c>
      <c r="C42" s="4"/>
      <c r="D42" s="30"/>
      <c r="E42" s="30" t="s">
        <v>12</v>
      </c>
      <c r="F42" s="150">
        <v>0.9</v>
      </c>
      <c r="G42" s="150">
        <v>0.89</v>
      </c>
      <c r="H42" s="150">
        <v>0.89</v>
      </c>
      <c r="I42" s="150">
        <v>0.99</v>
      </c>
      <c r="J42" s="150">
        <v>0.96</v>
      </c>
      <c r="K42" s="150">
        <v>0.79</v>
      </c>
      <c r="L42" s="150">
        <v>0.94</v>
      </c>
      <c r="M42" s="150">
        <v>0.06</v>
      </c>
      <c r="N42" s="150">
        <v>0.76</v>
      </c>
      <c r="O42" s="150">
        <v>0.88</v>
      </c>
      <c r="P42" s="150">
        <v>0.95</v>
      </c>
      <c r="Q42" s="150">
        <v>0.81</v>
      </c>
      <c r="R42" s="150">
        <v>0.84</v>
      </c>
      <c r="S42" s="9" t="s">
        <v>349</v>
      </c>
      <c r="T42" s="150">
        <v>0.92</v>
      </c>
      <c r="U42" s="196">
        <v>0.91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4"/>
    </row>
    <row r="43" spans="1:62" s="2" customFormat="1" ht="11.25" customHeight="1" x14ac:dyDescent="0.25">
      <c r="A43" s="4"/>
      <c r="B43" s="22" t="s">
        <v>473</v>
      </c>
      <c r="C43" s="4"/>
      <c r="D43" s="30"/>
      <c r="E43" s="95" t="s">
        <v>99</v>
      </c>
      <c r="F43" s="9">
        <v>227.00999999999993</v>
      </c>
      <c r="G43" s="9">
        <v>165.89291981773371</v>
      </c>
      <c r="H43" s="9" t="s">
        <v>349</v>
      </c>
      <c r="I43" s="9">
        <v>0</v>
      </c>
      <c r="J43" s="9">
        <v>5.6928591329791427</v>
      </c>
      <c r="K43" s="9">
        <v>139.05346534653467</v>
      </c>
      <c r="L43" s="9">
        <v>102.83972875947347</v>
      </c>
      <c r="M43" s="9" t="s">
        <v>349</v>
      </c>
      <c r="N43" s="9">
        <v>38.951485349056505</v>
      </c>
      <c r="O43" s="9">
        <v>87.090710382513677</v>
      </c>
      <c r="P43" s="9" t="s">
        <v>349</v>
      </c>
      <c r="Q43" s="9" t="s">
        <v>349</v>
      </c>
      <c r="R43" s="9">
        <v>157.2875942270239</v>
      </c>
      <c r="S43" s="9" t="s">
        <v>349</v>
      </c>
      <c r="T43" s="9" t="s">
        <v>349</v>
      </c>
      <c r="U43" s="42">
        <v>138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4"/>
    </row>
    <row r="44" spans="1:62" s="2" customFormat="1" ht="11.25" customHeight="1" x14ac:dyDescent="0.25">
      <c r="A44" s="4"/>
      <c r="B44" s="22"/>
      <c r="C44" s="4"/>
      <c r="D44" s="30"/>
      <c r="E44" s="30"/>
      <c r="F44" s="31"/>
      <c r="G44" s="31"/>
      <c r="H44" s="31"/>
      <c r="I44" s="31"/>
      <c r="J44" s="31"/>
      <c r="K44" s="31"/>
      <c r="L44" s="9"/>
      <c r="M44" s="9"/>
      <c r="N44" s="9"/>
      <c r="O44" s="9"/>
      <c r="P44" s="9"/>
      <c r="Q44" s="9"/>
      <c r="R44" s="9"/>
      <c r="S44" s="9"/>
      <c r="T44" s="9"/>
      <c r="U44" s="4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4"/>
    </row>
    <row r="45" spans="1:62" s="2" customFormat="1" ht="11.25" customHeight="1" x14ac:dyDescent="0.25">
      <c r="A45" s="4"/>
      <c r="B45" s="17" t="s">
        <v>113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4"/>
    </row>
    <row r="46" spans="1:62" s="2" customFormat="1" ht="11.25" customHeight="1" x14ac:dyDescent="0.25">
      <c r="A46" s="4"/>
      <c r="B46" s="22" t="s">
        <v>277</v>
      </c>
      <c r="C46" s="4"/>
      <c r="D46" s="30"/>
      <c r="E46" s="30" t="s">
        <v>98</v>
      </c>
      <c r="F46" s="9">
        <v>0</v>
      </c>
      <c r="G46" s="9">
        <v>0</v>
      </c>
      <c r="H46" s="9">
        <v>990.226</v>
      </c>
      <c r="I46" s="9">
        <f>621+52+202</f>
        <v>875</v>
      </c>
      <c r="J46" s="9">
        <v>114.142</v>
      </c>
      <c r="K46" s="9">
        <v>2631.6891000000001</v>
      </c>
      <c r="L46" s="9">
        <v>1884.261</v>
      </c>
      <c r="M46" s="9">
        <v>5.4189999999999996</v>
      </c>
      <c r="N46" s="9">
        <v>433.988</v>
      </c>
      <c r="O46" s="9">
        <v>1439.2360000000001</v>
      </c>
      <c r="P46" s="9">
        <v>0</v>
      </c>
      <c r="Q46" s="9">
        <v>20.641999999999999</v>
      </c>
      <c r="R46" s="9">
        <v>46.319000000000003</v>
      </c>
      <c r="S46" s="9">
        <v>11.122</v>
      </c>
      <c r="T46" s="9">
        <v>0</v>
      </c>
      <c r="U46" s="42">
        <f>SUM(F46:T46)</f>
        <v>8452.0440999999992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4"/>
    </row>
    <row r="47" spans="1:62" s="2" customFormat="1" ht="11.25" customHeight="1" x14ac:dyDescent="0.25">
      <c r="A47" s="4"/>
      <c r="B47" s="22" t="s">
        <v>276</v>
      </c>
      <c r="C47" s="4"/>
      <c r="D47" s="30"/>
      <c r="E47" s="30" t="s">
        <v>98</v>
      </c>
      <c r="F47" s="9">
        <v>58.087000000000003</v>
      </c>
      <c r="G47" s="9">
        <v>611.89499999999998</v>
      </c>
      <c r="H47" s="9">
        <v>0</v>
      </c>
      <c r="I47" s="9">
        <v>0</v>
      </c>
      <c r="J47" s="9">
        <v>148.63900000000001</v>
      </c>
      <c r="K47" s="9">
        <v>21.928000000000001</v>
      </c>
      <c r="L47" s="9">
        <v>241.119</v>
      </c>
      <c r="M47" s="9">
        <v>3.0819999999999999</v>
      </c>
      <c r="N47" s="9">
        <v>41.426000000000002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4.9550000000000001</v>
      </c>
      <c r="U47" s="42">
        <f>SUM(F47:T47)</f>
        <v>1131.1309999999999</v>
      </c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4"/>
    </row>
    <row r="48" spans="1:62" s="2" customFormat="1" ht="11.25" customHeight="1" x14ac:dyDescent="0.25">
      <c r="A48" s="4"/>
      <c r="B48" s="22" t="s">
        <v>275</v>
      </c>
      <c r="C48" s="4"/>
      <c r="D48" s="30"/>
      <c r="E48" s="30" t="s">
        <v>98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42">
        <f>SUM(F48:T48)</f>
        <v>0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4"/>
    </row>
    <row r="49" spans="1:62" s="2" customFormat="1" ht="11.25" customHeight="1" x14ac:dyDescent="0.25">
      <c r="A49" s="4"/>
      <c r="B49" s="22" t="s">
        <v>274</v>
      </c>
      <c r="C49" s="4"/>
      <c r="D49" s="30"/>
      <c r="E49" s="30" t="s">
        <v>98</v>
      </c>
      <c r="F49" s="9">
        <v>83.06</v>
      </c>
      <c r="G49" s="9">
        <v>0</v>
      </c>
      <c r="H49" s="9">
        <v>10.776999999999999</v>
      </c>
      <c r="I49" s="9">
        <f>4.331+2</f>
        <v>6.3310000000000004</v>
      </c>
      <c r="J49" s="9">
        <v>0</v>
      </c>
      <c r="K49" s="9">
        <v>0</v>
      </c>
      <c r="L49" s="9">
        <v>66.427490000000006</v>
      </c>
      <c r="M49" s="9">
        <v>0</v>
      </c>
      <c r="N49" s="9">
        <v>0</v>
      </c>
      <c r="O49" s="9">
        <v>0</v>
      </c>
      <c r="P49" s="9">
        <v>0</v>
      </c>
      <c r="Q49" s="9">
        <v>15.307</v>
      </c>
      <c r="R49" s="9">
        <v>0</v>
      </c>
      <c r="S49" s="9">
        <v>0</v>
      </c>
      <c r="T49" s="9">
        <v>1.8</v>
      </c>
      <c r="U49" s="42">
        <f>SUM(F49:T49)</f>
        <v>183.70249000000001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4"/>
    </row>
    <row r="50" spans="1:62" s="2" customFormat="1" ht="11.25" customHeight="1" x14ac:dyDescent="0.25">
      <c r="A50" s="4"/>
      <c r="B50" s="22"/>
      <c r="C50" s="4"/>
      <c r="D50" s="30"/>
      <c r="E50" s="30"/>
      <c r="F50" s="31"/>
      <c r="G50" s="31"/>
      <c r="H50" s="31"/>
      <c r="I50" s="31"/>
      <c r="J50" s="31"/>
      <c r="K50" s="31"/>
      <c r="L50" s="9"/>
      <c r="M50" s="9"/>
      <c r="N50" s="9"/>
      <c r="O50" s="9"/>
      <c r="P50" s="9"/>
      <c r="Q50" s="9"/>
      <c r="R50" s="9"/>
      <c r="S50" s="9"/>
      <c r="T50" s="9"/>
      <c r="U50" s="42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4"/>
    </row>
    <row r="51" spans="1:62" s="2" customFormat="1" ht="11.25" customHeight="1" x14ac:dyDescent="0.25">
      <c r="A51" s="4"/>
      <c r="B51" s="17" t="s">
        <v>307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4"/>
    </row>
    <row r="52" spans="1:62" s="2" customFormat="1" ht="11.25" customHeight="1" x14ac:dyDescent="0.25">
      <c r="A52" s="4"/>
      <c r="B52" s="22" t="s">
        <v>121</v>
      </c>
      <c r="C52" s="4"/>
      <c r="D52" s="30"/>
      <c r="E52" s="30" t="s">
        <v>100</v>
      </c>
      <c r="F52" s="149">
        <v>85851653.871999994</v>
      </c>
      <c r="G52" s="149">
        <v>7407026.6261599995</v>
      </c>
      <c r="H52" s="149">
        <v>38524370.590599999</v>
      </c>
      <c r="I52" s="149">
        <f>1035930.622+8432365.3+1339615.2</f>
        <v>10807911.122</v>
      </c>
      <c r="J52" s="149">
        <v>4093252.8029999998</v>
      </c>
      <c r="K52" s="149">
        <v>9476107.8200000003</v>
      </c>
      <c r="L52" s="149">
        <v>7660897.8201000001</v>
      </c>
      <c r="M52" s="149">
        <v>66060.741000000009</v>
      </c>
      <c r="N52" s="149">
        <v>5836550.5359999994</v>
      </c>
      <c r="O52" s="149">
        <v>22196412.607999999</v>
      </c>
      <c r="P52" s="149">
        <v>10671071.301999999</v>
      </c>
      <c r="Q52" s="149">
        <v>326107.13900000002</v>
      </c>
      <c r="R52" s="149">
        <v>19870679.844000001</v>
      </c>
      <c r="S52" s="149">
        <v>15.18</v>
      </c>
      <c r="T52" s="149">
        <v>5504390.0439999998</v>
      </c>
      <c r="U52" s="42">
        <f>SUM(F52:T52)</f>
        <v>228292508.04786003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4"/>
    </row>
    <row r="53" spans="1:62" s="2" customFormat="1" ht="11.25" customHeight="1" x14ac:dyDescent="0.25">
      <c r="A53" s="4"/>
      <c r="B53" s="22" t="s">
        <v>137</v>
      </c>
      <c r="C53" s="4"/>
      <c r="D53" s="30"/>
      <c r="E53" s="30" t="s">
        <v>12</v>
      </c>
      <c r="F53" s="143">
        <v>0.01</v>
      </c>
      <c r="G53" s="143">
        <v>0.42</v>
      </c>
      <c r="H53" s="143">
        <v>0.24</v>
      </c>
      <c r="I53" s="143">
        <v>0.14000000000000001</v>
      </c>
      <c r="J53" s="143">
        <v>0.41</v>
      </c>
      <c r="K53" s="143">
        <v>0.85</v>
      </c>
      <c r="L53" s="143">
        <v>0.65</v>
      </c>
      <c r="M53" s="143">
        <v>1</v>
      </c>
      <c r="N53" s="143">
        <v>0.48</v>
      </c>
      <c r="O53" s="143">
        <v>0.3</v>
      </c>
      <c r="P53" s="148">
        <v>0.34</v>
      </c>
      <c r="Q53" s="143">
        <v>0</v>
      </c>
      <c r="R53" s="143">
        <v>0.23</v>
      </c>
      <c r="S53" s="148">
        <v>1</v>
      </c>
      <c r="T53" s="143">
        <v>1</v>
      </c>
      <c r="U53" s="42">
        <v>0.23</v>
      </c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4"/>
    </row>
    <row r="54" spans="1:62" s="2" customFormat="1" ht="11.25" customHeight="1" x14ac:dyDescent="0.25">
      <c r="A54" s="4"/>
      <c r="B54" s="21"/>
      <c r="C54" s="4"/>
      <c r="D54" s="30"/>
      <c r="E54" s="30"/>
      <c r="F54" s="31"/>
      <c r="G54" s="31"/>
      <c r="H54" s="31"/>
      <c r="I54" s="31"/>
      <c r="J54" s="31"/>
      <c r="K54" s="31"/>
      <c r="L54" s="9"/>
      <c r="M54" s="9"/>
      <c r="N54" s="9"/>
      <c r="O54" s="9"/>
      <c r="P54" s="9"/>
      <c r="Q54" s="9"/>
      <c r="R54" s="9"/>
      <c r="S54" s="9"/>
      <c r="T54" s="9"/>
      <c r="U54" s="4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4"/>
    </row>
    <row r="55" spans="1:62" s="2" customFormat="1" ht="11.25" customHeight="1" x14ac:dyDescent="0.25">
      <c r="A55" s="4"/>
      <c r="B55" s="17" t="s">
        <v>142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4"/>
    </row>
    <row r="56" spans="1:62" s="2" customFormat="1" ht="11.25" customHeight="1" x14ac:dyDescent="0.25">
      <c r="A56" s="4"/>
      <c r="B56" s="22" t="s">
        <v>143</v>
      </c>
      <c r="C56" s="4"/>
      <c r="D56" s="30"/>
      <c r="E56" s="30" t="s">
        <v>100</v>
      </c>
      <c r="F56" s="9">
        <v>70.152000000000001</v>
      </c>
      <c r="G56" s="9">
        <v>0.28320000000000001</v>
      </c>
      <c r="H56" s="9">
        <v>0.17100000000000001</v>
      </c>
      <c r="I56" s="9">
        <v>21.796999999999997</v>
      </c>
      <c r="J56" s="9">
        <v>48.540999999999997</v>
      </c>
      <c r="K56" s="9">
        <v>236.102</v>
      </c>
      <c r="L56" s="9">
        <v>148.839</v>
      </c>
      <c r="M56" s="9">
        <v>14.487</v>
      </c>
      <c r="N56" s="9">
        <v>127.4</v>
      </c>
      <c r="O56" s="9">
        <v>218.447</v>
      </c>
      <c r="P56" s="9">
        <v>48.762999999999998</v>
      </c>
      <c r="Q56" s="9">
        <v>3.629</v>
      </c>
      <c r="R56" s="9">
        <v>202.184</v>
      </c>
      <c r="S56" s="9">
        <v>5.4829999999999997</v>
      </c>
      <c r="T56" s="9">
        <v>4.24</v>
      </c>
      <c r="U56" s="42">
        <f>SUM(F56:T56)</f>
        <v>1150.5182</v>
      </c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4"/>
    </row>
    <row r="57" spans="1:62" s="2" customFormat="1" ht="11.25" customHeight="1" x14ac:dyDescent="0.25">
      <c r="A57" s="4"/>
      <c r="B57" s="22" t="s">
        <v>144</v>
      </c>
      <c r="C57" s="4"/>
      <c r="D57" s="30"/>
      <c r="E57" s="30" t="s">
        <v>100</v>
      </c>
      <c r="F57" s="9">
        <v>276.75700000000001</v>
      </c>
      <c r="G57" s="9">
        <v>28.079000000000001</v>
      </c>
      <c r="H57" s="9">
        <v>95.944999999999993</v>
      </c>
      <c r="I57" s="9">
        <v>240.79500000000002</v>
      </c>
      <c r="J57" s="9">
        <v>335.89699999999999</v>
      </c>
      <c r="K57" s="9">
        <v>839.55200000000002</v>
      </c>
      <c r="L57" s="9">
        <v>370.072</v>
      </c>
      <c r="M57" s="9">
        <v>75.751999999999995</v>
      </c>
      <c r="N57" s="9">
        <v>208.69300000000001</v>
      </c>
      <c r="O57" s="9">
        <v>708.77599999999995</v>
      </c>
      <c r="P57" s="9">
        <v>260.52800000000002</v>
      </c>
      <c r="Q57" s="9">
        <v>44.96</v>
      </c>
      <c r="R57" s="9">
        <v>648.00599999999997</v>
      </c>
      <c r="S57" s="9">
        <v>26.08</v>
      </c>
      <c r="T57" s="9">
        <v>72.069000000000003</v>
      </c>
      <c r="U57" s="42">
        <f>SUM(F57:T57)</f>
        <v>4231.9610000000011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4"/>
    </row>
    <row r="58" spans="1:62" s="2" customFormat="1" ht="11.25" customHeight="1" x14ac:dyDescent="0.25">
      <c r="A58" s="4"/>
      <c r="B58" s="22" t="s">
        <v>145</v>
      </c>
      <c r="C58" s="4"/>
      <c r="D58" s="30"/>
      <c r="E58" s="30" t="s">
        <v>100</v>
      </c>
      <c r="F58" s="9">
        <v>134.07</v>
      </c>
      <c r="G58" s="9">
        <v>6.7633999999999999</v>
      </c>
      <c r="H58" s="9">
        <v>37.720999999999997</v>
      </c>
      <c r="I58" s="9">
        <v>211.04499999999999</v>
      </c>
      <c r="J58" s="9">
        <v>301.28199999999998</v>
      </c>
      <c r="K58" s="9">
        <v>753.10699999999997</v>
      </c>
      <c r="L58" s="9">
        <v>542.33399999999995</v>
      </c>
      <c r="M58" s="9">
        <v>64.771000000000001</v>
      </c>
      <c r="N58" s="9">
        <v>274.16500000000002</v>
      </c>
      <c r="O58" s="9">
        <v>583.04</v>
      </c>
      <c r="P58" s="9">
        <v>247.74600000000001</v>
      </c>
      <c r="Q58" s="9">
        <v>31.370999999999999</v>
      </c>
      <c r="R58" s="9">
        <v>683.25199999999995</v>
      </c>
      <c r="S58" s="9">
        <v>21.452999999999999</v>
      </c>
      <c r="T58" s="9">
        <v>59.066000000000003</v>
      </c>
      <c r="U58" s="42">
        <f>SUM(F58:T58)</f>
        <v>3951.1864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4"/>
    </row>
    <row r="59" spans="1:62" s="2" customFormat="1" ht="11.25" customHeight="1" x14ac:dyDescent="0.25">
      <c r="A59" s="4"/>
      <c r="B59" s="22" t="s">
        <v>146</v>
      </c>
      <c r="C59" s="4"/>
      <c r="D59" s="30"/>
      <c r="E59" s="30" t="s">
        <v>100</v>
      </c>
      <c r="F59" s="9">
        <v>660.86800000000005</v>
      </c>
      <c r="G59" s="9">
        <v>1126.2536</v>
      </c>
      <c r="H59" s="9">
        <v>336.702</v>
      </c>
      <c r="I59" s="9">
        <v>912.42100000000005</v>
      </c>
      <c r="J59" s="9">
        <v>426.11700000000002</v>
      </c>
      <c r="K59" s="9">
        <v>487.45699999999999</v>
      </c>
      <c r="L59" s="9">
        <v>455.916</v>
      </c>
      <c r="M59" s="9">
        <v>19.158999999999999</v>
      </c>
      <c r="N59" s="9">
        <v>272.67500000000001</v>
      </c>
      <c r="O59" s="9">
        <v>600.32600000000002</v>
      </c>
      <c r="P59" s="9">
        <v>863.04300000000001</v>
      </c>
      <c r="Q59" s="9">
        <v>27.561</v>
      </c>
      <c r="R59" s="9">
        <v>603.41700000000003</v>
      </c>
      <c r="S59" s="9">
        <v>2.4279999999999999</v>
      </c>
      <c r="T59" s="9">
        <v>670.99199999999996</v>
      </c>
      <c r="U59" s="42">
        <f>SUM(F59:T59)</f>
        <v>7465.3355999999994</v>
      </c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4"/>
    </row>
    <row r="60" spans="1:62" s="2" customFormat="1" ht="11.25" customHeight="1" x14ac:dyDescent="0.25">
      <c r="A60" s="4"/>
      <c r="B60" s="22" t="s">
        <v>147</v>
      </c>
      <c r="C60" s="4"/>
      <c r="D60" s="30"/>
      <c r="E60" s="30" t="s">
        <v>100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42">
        <v>0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4"/>
    </row>
    <row r="61" spans="1:62" s="2" customFormat="1" ht="11.25" customHeight="1" x14ac:dyDescent="0.25">
      <c r="A61" s="4"/>
      <c r="B61" s="22" t="s">
        <v>148</v>
      </c>
      <c r="C61" s="4"/>
      <c r="D61" s="30"/>
      <c r="E61" s="30" t="s">
        <v>100</v>
      </c>
      <c r="F61" s="9">
        <v>50.052</v>
      </c>
      <c r="G61" s="9">
        <v>0</v>
      </c>
      <c r="H61" s="9">
        <v>2.6680000000000001</v>
      </c>
      <c r="I61" s="9">
        <v>52.981999999999999</v>
      </c>
      <c r="J61" s="9">
        <v>81.603999999999999</v>
      </c>
      <c r="K61" s="9">
        <v>173.7</v>
      </c>
      <c r="L61" s="9">
        <v>84.369</v>
      </c>
      <c r="M61" s="9">
        <v>18.103000000000002</v>
      </c>
      <c r="N61" s="9">
        <v>44.783000000000001</v>
      </c>
      <c r="O61" s="9">
        <v>600.26300000000003</v>
      </c>
      <c r="P61" s="9">
        <v>41.323999999999998</v>
      </c>
      <c r="Q61" s="9">
        <v>7.093</v>
      </c>
      <c r="R61" s="9">
        <v>147.399</v>
      </c>
      <c r="S61" s="9">
        <v>10.016</v>
      </c>
      <c r="T61" s="9">
        <v>15.794</v>
      </c>
      <c r="U61" s="42">
        <f>SUM(F61:T61)</f>
        <v>1330.1500000000003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4"/>
    </row>
    <row r="62" spans="1:62" s="2" customFormat="1" ht="11.25" customHeight="1" x14ac:dyDescent="0.25">
      <c r="A62" s="4"/>
      <c r="B62" s="22" t="s">
        <v>150</v>
      </c>
      <c r="C62" s="4"/>
      <c r="D62" s="30"/>
      <c r="E62" s="30" t="s">
        <v>100</v>
      </c>
      <c r="F62" s="9">
        <v>1.0000000000000001E-5</v>
      </c>
      <c r="G62" s="9">
        <v>0</v>
      </c>
      <c r="H62" s="9">
        <v>0</v>
      </c>
      <c r="I62" s="9">
        <v>3.7999999999999999E-2</v>
      </c>
      <c r="J62" s="9">
        <v>8.2000000000000003E-2</v>
      </c>
      <c r="K62" s="9">
        <v>1.7000000000000001E-2</v>
      </c>
      <c r="L62" s="9">
        <v>0</v>
      </c>
      <c r="M62" s="9">
        <v>0</v>
      </c>
      <c r="N62" s="9">
        <v>7.8E-2</v>
      </c>
      <c r="O62" s="9">
        <v>5.0000000000000001E-3</v>
      </c>
      <c r="P62" s="9">
        <v>0</v>
      </c>
      <c r="Q62" s="9">
        <v>0</v>
      </c>
      <c r="R62" s="9">
        <v>4.9379999999999997</v>
      </c>
      <c r="S62" s="9">
        <v>0</v>
      </c>
      <c r="T62" s="9">
        <v>0</v>
      </c>
      <c r="U62" s="42">
        <f>SUM(F62:T62)</f>
        <v>5.15801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4"/>
    </row>
    <row r="63" spans="1:62" s="2" customFormat="1" ht="11.25" customHeight="1" x14ac:dyDescent="0.25">
      <c r="A63" s="4"/>
      <c r="B63" s="22"/>
      <c r="C63" s="4"/>
      <c r="D63" s="30"/>
      <c r="E63" s="30"/>
      <c r="F63" s="31"/>
      <c r="G63" s="31"/>
      <c r="H63" s="31"/>
      <c r="I63" s="31"/>
      <c r="J63" s="31"/>
      <c r="K63" s="31"/>
      <c r="L63" s="9"/>
      <c r="M63" s="9"/>
      <c r="N63" s="9"/>
      <c r="O63" s="9"/>
      <c r="P63" s="9"/>
      <c r="Q63" s="9"/>
      <c r="R63" s="9"/>
      <c r="S63" s="9"/>
      <c r="T63" s="9"/>
      <c r="U63" s="4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4"/>
    </row>
    <row r="64" spans="1:62" s="2" customFormat="1" ht="11.25" customHeight="1" x14ac:dyDescent="0.25">
      <c r="A64" s="4"/>
      <c r="B64" s="17" t="s">
        <v>151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4"/>
    </row>
    <row r="65" spans="1:81" ht="11.25" customHeight="1" x14ac:dyDescent="0.25">
      <c r="A65" s="4"/>
      <c r="B65" s="22" t="s">
        <v>153</v>
      </c>
      <c r="C65" s="4"/>
      <c r="D65" s="30"/>
      <c r="E65" s="30" t="s">
        <v>101</v>
      </c>
      <c r="F65" s="9">
        <v>93</v>
      </c>
      <c r="G65" s="9">
        <v>355.67</v>
      </c>
      <c r="H65" s="9">
        <v>83.7</v>
      </c>
      <c r="I65" s="9">
        <f>33.484+33.994+5.76</f>
        <v>73.238000000000014</v>
      </c>
      <c r="J65" s="9">
        <v>5.0999999999999996</v>
      </c>
      <c r="K65" s="9">
        <v>257.5</v>
      </c>
      <c r="L65" s="9">
        <v>224</v>
      </c>
      <c r="M65" s="9">
        <v>8</v>
      </c>
      <c r="N65" s="9">
        <v>2.3401999999999998</v>
      </c>
      <c r="O65" s="9">
        <v>147.74520000000001</v>
      </c>
      <c r="P65" s="9">
        <v>101.5491</v>
      </c>
      <c r="Q65" s="9">
        <f>4.297+29.31</f>
        <v>33.606999999999999</v>
      </c>
      <c r="R65" s="9">
        <v>59.6</v>
      </c>
      <c r="S65" s="9">
        <v>2</v>
      </c>
      <c r="T65" s="9">
        <v>228.9</v>
      </c>
      <c r="U65" s="42">
        <f>SUM(F65:T65)</f>
        <v>1675.9495000000002</v>
      </c>
      <c r="BJ65" s="4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1" ht="11.25" customHeight="1" x14ac:dyDescent="0.25">
      <c r="A66" s="4"/>
      <c r="B66" s="22" t="s">
        <v>278</v>
      </c>
      <c r="C66" s="4"/>
      <c r="D66" s="30"/>
      <c r="E66" s="30" t="s">
        <v>101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88.3</v>
      </c>
      <c r="L66" s="9">
        <v>97.4</v>
      </c>
      <c r="M66" s="9">
        <v>0</v>
      </c>
      <c r="N66" s="9">
        <v>32.5916</v>
      </c>
      <c r="O66" s="9">
        <v>53.332999999999998</v>
      </c>
      <c r="P66" s="9">
        <v>0</v>
      </c>
      <c r="Q66" s="9">
        <v>0</v>
      </c>
      <c r="R66" s="9">
        <v>79.4816</v>
      </c>
      <c r="S66" s="9">
        <v>0</v>
      </c>
      <c r="T66" s="9">
        <v>113.25</v>
      </c>
      <c r="U66" s="42">
        <f>SUM(F66:T66)</f>
        <v>464.3562</v>
      </c>
      <c r="BJ66" s="4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1:81" ht="11.25" customHeight="1" x14ac:dyDescent="0.25">
      <c r="A67" s="4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BJ67" s="4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1:81" ht="11.25" customHeight="1" x14ac:dyDescent="0.25">
      <c r="A68" s="4"/>
      <c r="B68" s="161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BJ68" s="4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1:81" ht="11.25" customHeight="1" x14ac:dyDescent="0.25">
      <c r="A69" s="4"/>
      <c r="B69" s="169" t="s">
        <v>279</v>
      </c>
      <c r="C69" s="4"/>
      <c r="D69" s="30"/>
      <c r="E69" s="94"/>
      <c r="F69" s="72"/>
      <c r="G69" s="72"/>
      <c r="H69" s="72"/>
      <c r="I69" s="72"/>
      <c r="J69" s="72"/>
      <c r="K69" s="72"/>
      <c r="BJ69" s="4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1:81" ht="11.25" customHeight="1" x14ac:dyDescent="0.25">
      <c r="A70" s="4"/>
      <c r="B70" s="169" t="s">
        <v>348</v>
      </c>
      <c r="C70" s="4"/>
      <c r="D70" s="30"/>
      <c r="E70" s="94"/>
      <c r="F70" s="72"/>
      <c r="G70" s="72"/>
      <c r="H70" s="72"/>
      <c r="I70" s="72"/>
      <c r="J70" s="72"/>
      <c r="K70" s="72"/>
      <c r="BJ70" s="4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1:81" ht="11.25" customHeight="1" x14ac:dyDescent="0.25">
      <c r="A71" s="4"/>
      <c r="B71" s="169" t="s">
        <v>474</v>
      </c>
      <c r="C71" s="4"/>
      <c r="D71" s="30"/>
      <c r="E71" s="30"/>
      <c r="F71" s="31"/>
      <c r="G71" s="31"/>
      <c r="H71" s="31"/>
      <c r="I71" s="31"/>
      <c r="J71" s="31"/>
      <c r="K71" s="31"/>
      <c r="BJ71" s="4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1:81" ht="11.25" customHeight="1" x14ac:dyDescent="0.25">
      <c r="A72" s="4"/>
      <c r="B72" s="169" t="s">
        <v>475</v>
      </c>
      <c r="C72" s="4"/>
      <c r="D72" s="30"/>
      <c r="E72" s="94"/>
      <c r="F72" s="72"/>
      <c r="G72" s="72"/>
      <c r="H72" s="72"/>
      <c r="I72" s="72"/>
      <c r="J72" s="72"/>
      <c r="K72" s="72"/>
      <c r="BJ72" s="4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1:81" ht="11.25" customHeight="1" x14ac:dyDescent="0.25">
      <c r="A73" s="4"/>
      <c r="B73" s="169"/>
      <c r="C73" s="4"/>
      <c r="D73" s="30"/>
      <c r="E73" s="94"/>
      <c r="F73" s="72"/>
      <c r="G73" s="72"/>
      <c r="H73" s="72"/>
      <c r="I73" s="72"/>
      <c r="J73" s="72"/>
      <c r="K73" s="72"/>
      <c r="BJ73" s="4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1:81" ht="11.25" customHeight="1" x14ac:dyDescent="0.25">
      <c r="A74" s="4"/>
      <c r="B74" s="170"/>
      <c r="C74" s="4"/>
      <c r="D74" s="30"/>
      <c r="E74" s="30"/>
      <c r="F74" s="31"/>
      <c r="G74" s="31"/>
      <c r="H74" s="31"/>
      <c r="I74" s="31"/>
      <c r="J74" s="31"/>
      <c r="K74" s="31"/>
      <c r="BJ74" s="4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1:81" ht="11.25" customHeight="1" x14ac:dyDescent="0.25">
      <c r="A75" s="4"/>
      <c r="B75" s="169"/>
      <c r="C75" s="4"/>
      <c r="D75" s="30"/>
      <c r="E75" s="30"/>
      <c r="F75" s="31"/>
      <c r="G75" s="31"/>
      <c r="H75" s="31"/>
      <c r="I75" s="31"/>
      <c r="J75" s="31"/>
      <c r="K75" s="31"/>
      <c r="BJ75" s="4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1:81" ht="11.25" customHeight="1" x14ac:dyDescent="0.25">
      <c r="A76" s="4"/>
      <c r="B76" s="169"/>
      <c r="C76" s="4"/>
      <c r="D76" s="30"/>
      <c r="E76" s="30"/>
      <c r="F76" s="31"/>
      <c r="G76" s="31"/>
      <c r="H76" s="31"/>
      <c r="I76" s="31"/>
      <c r="J76" s="31"/>
      <c r="K76" s="31"/>
      <c r="BJ76" s="4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1:81" ht="11.25" customHeight="1" x14ac:dyDescent="0.25">
      <c r="A77" s="4"/>
      <c r="B77" s="169"/>
      <c r="C77" s="4"/>
      <c r="D77" s="30"/>
      <c r="E77" s="30"/>
      <c r="F77" s="31"/>
      <c r="G77" s="31"/>
      <c r="H77" s="31"/>
      <c r="I77" s="31"/>
      <c r="J77" s="31"/>
      <c r="K77" s="31"/>
      <c r="BJ77" s="4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1:81" ht="11.25" customHeight="1" x14ac:dyDescent="0.25">
      <c r="A78" s="4"/>
      <c r="B78" s="170"/>
      <c r="C78" s="4"/>
      <c r="D78" s="30"/>
      <c r="E78" s="30"/>
      <c r="F78" s="31"/>
      <c r="G78" s="31"/>
      <c r="H78" s="31"/>
      <c r="I78" s="31"/>
      <c r="J78" s="31"/>
      <c r="K78" s="31"/>
      <c r="BJ78" s="4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1:81" ht="11.25" customHeight="1" x14ac:dyDescent="0.25">
      <c r="A79" s="4"/>
      <c r="B79" s="170"/>
      <c r="C79" s="4"/>
      <c r="D79" s="30"/>
      <c r="E79" s="30"/>
      <c r="F79" s="31"/>
      <c r="G79" s="31"/>
      <c r="H79" s="31"/>
      <c r="I79" s="31"/>
      <c r="J79" s="31"/>
      <c r="K79" s="31"/>
      <c r="BJ79" s="4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1:81" ht="11.25" customHeight="1" x14ac:dyDescent="0.25">
      <c r="A80" s="4"/>
      <c r="B80" s="170"/>
      <c r="C80" s="4"/>
      <c r="D80" s="30"/>
      <c r="E80" s="30"/>
      <c r="F80" s="31"/>
      <c r="G80" s="31"/>
      <c r="H80" s="31"/>
      <c r="I80" s="31"/>
      <c r="J80" s="31"/>
      <c r="K80" s="31"/>
      <c r="BJ80" s="4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1:81" ht="11.25" customHeight="1" x14ac:dyDescent="0.25">
      <c r="A81" s="4"/>
      <c r="B81" s="170"/>
      <c r="C81" s="4"/>
      <c r="D81" s="30"/>
      <c r="E81" s="30"/>
      <c r="F81" s="31"/>
      <c r="G81" s="31"/>
      <c r="H81" s="31"/>
      <c r="I81" s="31"/>
      <c r="J81" s="31"/>
      <c r="K81" s="31"/>
      <c r="BJ81" s="4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ht="11.25" customHeight="1" x14ac:dyDescent="0.25">
      <c r="A82" s="4"/>
      <c r="B82" s="170"/>
      <c r="C82" s="4"/>
      <c r="D82" s="30"/>
      <c r="E82" s="30"/>
      <c r="F82" s="31"/>
      <c r="G82" s="31"/>
      <c r="H82" s="31"/>
      <c r="I82" s="31"/>
      <c r="J82" s="31"/>
      <c r="K82" s="31"/>
      <c r="BJ82" s="4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ht="11.25" customHeight="1" x14ac:dyDescent="0.25">
      <c r="A83" s="4"/>
      <c r="B83" s="170"/>
      <c r="C83" s="4"/>
      <c r="D83" s="30"/>
      <c r="E83" s="30"/>
      <c r="F83" s="31"/>
      <c r="G83" s="31"/>
      <c r="H83" s="31"/>
      <c r="I83" s="31"/>
      <c r="J83" s="31"/>
      <c r="K83" s="31"/>
      <c r="BJ83" s="4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ht="11.25" customHeight="1" x14ac:dyDescent="0.25">
      <c r="A84" s="4"/>
      <c r="B84" s="170"/>
      <c r="C84" s="4"/>
      <c r="D84" s="30"/>
      <c r="E84" s="30"/>
      <c r="F84" s="31"/>
      <c r="G84" s="31"/>
      <c r="H84" s="31"/>
      <c r="I84" s="31"/>
      <c r="J84" s="31"/>
      <c r="K84" s="31"/>
      <c r="BJ84" s="4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ht="11.25" customHeight="1" x14ac:dyDescent="0.25">
      <c r="A85" s="4"/>
      <c r="B85" s="21"/>
      <c r="C85" s="4"/>
      <c r="D85" s="30"/>
      <c r="E85" s="30"/>
      <c r="F85" s="31"/>
      <c r="G85" s="31"/>
      <c r="H85" s="31"/>
      <c r="I85" s="31"/>
      <c r="J85" s="31"/>
      <c r="K85" s="31"/>
      <c r="BJ85" s="4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ht="11.25" customHeight="1" x14ac:dyDescent="0.25">
      <c r="A86" s="4"/>
      <c r="B86" s="21"/>
      <c r="C86" s="4"/>
      <c r="D86" s="30"/>
      <c r="E86" s="30"/>
      <c r="F86" s="31"/>
      <c r="G86" s="31"/>
      <c r="H86" s="31"/>
      <c r="I86" s="31"/>
      <c r="J86" s="31"/>
      <c r="K86" s="31"/>
      <c r="BJ86" s="4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ht="11.25" customHeight="1" x14ac:dyDescent="0.25">
      <c r="A87" s="4"/>
      <c r="B87" s="21"/>
      <c r="C87" s="4"/>
      <c r="D87" s="30"/>
      <c r="E87" s="30"/>
      <c r="F87" s="31"/>
      <c r="G87" s="31"/>
      <c r="H87" s="31"/>
      <c r="I87" s="31"/>
      <c r="J87" s="31"/>
      <c r="K87" s="31"/>
      <c r="BJ87" s="4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ht="11.25" customHeight="1" x14ac:dyDescent="0.25">
      <c r="A88" s="4"/>
      <c r="B88" s="21"/>
      <c r="C88" s="4"/>
      <c r="D88" s="30"/>
      <c r="E88" s="30"/>
      <c r="F88" s="31"/>
      <c r="G88" s="31"/>
      <c r="H88" s="31"/>
      <c r="I88" s="31"/>
      <c r="J88" s="31"/>
      <c r="K88" s="31"/>
      <c r="BJ88" s="4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1:81" ht="11.25" customHeight="1" x14ac:dyDescent="0.25">
      <c r="A89" s="4"/>
      <c r="B89" s="21"/>
      <c r="C89" s="4"/>
      <c r="D89" s="30"/>
      <c r="E89" s="30"/>
      <c r="F89" s="31"/>
      <c r="G89" s="31"/>
      <c r="H89" s="31"/>
      <c r="I89" s="31"/>
      <c r="J89" s="31"/>
      <c r="K89" s="31"/>
      <c r="BJ89" s="4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1:81" ht="11.25" customHeight="1" x14ac:dyDescent="0.25">
      <c r="A90" s="4"/>
      <c r="B90" s="21"/>
      <c r="C90" s="4"/>
      <c r="D90" s="30"/>
      <c r="E90" s="30"/>
      <c r="F90" s="31"/>
      <c r="G90" s="31"/>
      <c r="H90" s="31"/>
      <c r="I90" s="31"/>
      <c r="J90" s="31"/>
      <c r="K90" s="31"/>
      <c r="BJ90" s="4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1:81" ht="11.25" customHeight="1" x14ac:dyDescent="0.25">
      <c r="A91" s="4"/>
      <c r="B91" s="21"/>
      <c r="C91" s="4"/>
      <c r="D91" s="30"/>
      <c r="E91" s="30"/>
      <c r="F91" s="31"/>
      <c r="G91" s="31"/>
      <c r="H91" s="31"/>
      <c r="I91" s="31"/>
      <c r="J91" s="31"/>
      <c r="K91" s="31"/>
      <c r="BJ91" s="4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1:81" ht="11.25" customHeight="1" x14ac:dyDescent="0.25">
      <c r="A92" s="4"/>
      <c r="B92" s="21"/>
      <c r="C92" s="4"/>
      <c r="D92" s="30"/>
      <c r="E92" s="30"/>
      <c r="F92" s="31"/>
      <c r="G92" s="31"/>
      <c r="H92" s="31"/>
      <c r="I92" s="31"/>
      <c r="J92" s="31"/>
      <c r="K92" s="31"/>
      <c r="BJ92" s="4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1:81" ht="11.25" customHeight="1" x14ac:dyDescent="0.25">
      <c r="A93" s="4"/>
      <c r="B93" s="21"/>
      <c r="C93" s="4"/>
      <c r="D93" s="30"/>
      <c r="E93" s="30"/>
      <c r="F93" s="31"/>
      <c r="G93" s="31"/>
      <c r="H93" s="31"/>
      <c r="I93" s="31"/>
      <c r="J93" s="31"/>
      <c r="K93" s="31"/>
      <c r="BJ93" s="4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1:81" ht="11.25" customHeight="1" x14ac:dyDescent="0.25">
      <c r="A94" s="4"/>
      <c r="B94" s="21"/>
      <c r="C94" s="4"/>
      <c r="D94" s="30"/>
      <c r="E94" s="30"/>
      <c r="F94" s="31"/>
      <c r="G94" s="31"/>
      <c r="H94" s="31"/>
      <c r="I94" s="31"/>
      <c r="J94" s="31"/>
      <c r="K94" s="31"/>
      <c r="BJ94" s="4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 ht="11.25" customHeight="1" x14ac:dyDescent="0.25">
      <c r="A95" s="4"/>
      <c r="B95" s="21"/>
      <c r="C95" s="4"/>
      <c r="D95" s="30"/>
      <c r="E95" s="30"/>
      <c r="F95" s="31"/>
      <c r="G95" s="31"/>
      <c r="H95" s="31"/>
      <c r="I95" s="31"/>
      <c r="J95" s="31"/>
      <c r="K95" s="31"/>
      <c r="BJ95" s="4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 ht="11.25" customHeight="1" x14ac:dyDescent="0.25">
      <c r="A96" s="4"/>
      <c r="B96" s="21"/>
      <c r="C96" s="4"/>
      <c r="D96" s="30"/>
      <c r="E96" s="30"/>
      <c r="F96" s="31"/>
      <c r="G96" s="31"/>
      <c r="H96" s="31"/>
      <c r="I96" s="31"/>
      <c r="J96" s="31"/>
      <c r="K96" s="31"/>
      <c r="BJ96" s="4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 ht="11.25" customHeight="1" x14ac:dyDescent="0.25">
      <c r="A97" s="4"/>
      <c r="B97" s="21"/>
      <c r="C97" s="4"/>
      <c r="D97" s="30"/>
      <c r="E97" s="30"/>
      <c r="F97" s="31"/>
      <c r="G97" s="31"/>
      <c r="H97" s="31"/>
      <c r="I97" s="31"/>
      <c r="J97" s="31"/>
      <c r="K97" s="31"/>
      <c r="BJ97" s="4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 ht="11.25" customHeight="1" x14ac:dyDescent="0.25">
      <c r="A98" s="4"/>
      <c r="B98" s="21"/>
      <c r="C98" s="4"/>
      <c r="D98" s="30"/>
      <c r="E98" s="30"/>
      <c r="F98" s="31"/>
      <c r="G98" s="31"/>
      <c r="H98" s="31"/>
      <c r="I98" s="31"/>
      <c r="J98" s="31"/>
      <c r="K98" s="31"/>
      <c r="BJ98" s="4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 ht="11.25" customHeight="1" x14ac:dyDescent="0.25">
      <c r="A99" s="4"/>
      <c r="B99" s="21"/>
      <c r="C99" s="4"/>
      <c r="D99" s="30"/>
      <c r="E99" s="30"/>
      <c r="F99" s="31"/>
      <c r="G99" s="31"/>
      <c r="H99" s="31"/>
      <c r="I99" s="31"/>
      <c r="J99" s="31"/>
      <c r="K99" s="31"/>
      <c r="BJ99" s="4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1:81" ht="11.25" customHeight="1" x14ac:dyDescent="0.25">
      <c r="A100" s="4"/>
      <c r="B100" s="21"/>
      <c r="C100" s="4"/>
      <c r="D100" s="30"/>
      <c r="E100" s="30"/>
      <c r="F100" s="31"/>
      <c r="G100" s="31"/>
      <c r="H100" s="31"/>
      <c r="I100" s="31"/>
      <c r="J100" s="31"/>
      <c r="K100" s="31"/>
      <c r="BJ100" s="4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</row>
    <row r="101" spans="1:81" ht="11.25" customHeight="1" x14ac:dyDescent="0.25">
      <c r="A101" s="4"/>
      <c r="B101" s="21"/>
      <c r="C101" s="4"/>
      <c r="D101" s="30"/>
      <c r="E101" s="30"/>
      <c r="F101" s="31"/>
      <c r="G101" s="31"/>
      <c r="H101" s="31"/>
      <c r="I101" s="31"/>
      <c r="J101" s="31"/>
      <c r="K101" s="31"/>
      <c r="BJ101" s="4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1:81" ht="11.25" customHeight="1" x14ac:dyDescent="0.25">
      <c r="A102" s="4"/>
      <c r="B102" s="21"/>
      <c r="C102" s="4"/>
      <c r="D102" s="30"/>
      <c r="E102" s="30"/>
      <c r="F102" s="31"/>
      <c r="G102" s="31"/>
      <c r="H102" s="31"/>
      <c r="I102" s="31"/>
      <c r="J102" s="31"/>
      <c r="K102" s="31"/>
      <c r="BJ102" s="4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1:81" ht="11.25" customHeight="1" x14ac:dyDescent="0.25">
      <c r="A103" s="4"/>
      <c r="B103" s="21"/>
      <c r="C103" s="4"/>
      <c r="D103" s="30"/>
      <c r="E103" s="30"/>
      <c r="F103" s="31"/>
      <c r="G103" s="31"/>
      <c r="H103" s="31"/>
      <c r="I103" s="31"/>
      <c r="J103" s="31"/>
      <c r="K103" s="31"/>
      <c r="BJ103" s="4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1:81" ht="11.25" customHeight="1" x14ac:dyDescent="0.25">
      <c r="A104" s="4"/>
      <c r="B104" s="21"/>
      <c r="C104" s="4"/>
      <c r="D104" s="30"/>
      <c r="E104" s="30"/>
      <c r="F104" s="31"/>
      <c r="G104" s="31"/>
      <c r="H104" s="31"/>
      <c r="I104" s="31"/>
      <c r="J104" s="31"/>
      <c r="K104" s="31"/>
      <c r="BJ104" s="4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1:81" ht="11.25" customHeight="1" x14ac:dyDescent="0.25">
      <c r="A105" s="4"/>
      <c r="B105" s="21"/>
      <c r="C105" s="4"/>
      <c r="D105" s="30"/>
      <c r="E105" s="30"/>
      <c r="F105" s="31"/>
      <c r="G105" s="31"/>
      <c r="H105" s="31"/>
      <c r="I105" s="31"/>
      <c r="J105" s="31"/>
      <c r="K105" s="31"/>
      <c r="BJ105" s="4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1:81" ht="11.25" customHeight="1" x14ac:dyDescent="0.25">
      <c r="A106" s="4"/>
      <c r="B106" s="21"/>
      <c r="C106" s="4"/>
      <c r="D106" s="30"/>
      <c r="E106" s="30"/>
      <c r="F106" s="31"/>
      <c r="G106" s="31"/>
      <c r="H106" s="31"/>
      <c r="I106" s="31"/>
      <c r="J106" s="31"/>
      <c r="K106" s="31"/>
      <c r="BJ106" s="4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1:81" ht="11.25" customHeight="1" x14ac:dyDescent="0.25">
      <c r="A107" s="4"/>
      <c r="B107" s="21"/>
      <c r="C107" s="4"/>
      <c r="D107" s="30"/>
      <c r="E107" s="30"/>
      <c r="F107" s="31"/>
      <c r="G107" s="31"/>
      <c r="H107" s="31"/>
      <c r="I107" s="31"/>
      <c r="J107" s="31"/>
      <c r="K107" s="31"/>
      <c r="BJ107" s="4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1:81" ht="11.25" customHeight="1" x14ac:dyDescent="0.25">
      <c r="A108" s="4"/>
      <c r="B108" s="21"/>
      <c r="C108" s="4"/>
      <c r="D108" s="30"/>
      <c r="E108" s="30"/>
      <c r="F108" s="31"/>
      <c r="G108" s="31"/>
      <c r="H108" s="31"/>
      <c r="I108" s="31"/>
      <c r="J108" s="31"/>
      <c r="K108" s="31"/>
      <c r="BJ108" s="4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1:81" ht="11.25" customHeight="1" x14ac:dyDescent="0.25">
      <c r="A109" s="4"/>
      <c r="B109" s="21"/>
      <c r="C109" s="4"/>
      <c r="D109" s="30"/>
      <c r="E109" s="30"/>
      <c r="F109" s="31"/>
      <c r="G109" s="31"/>
      <c r="H109" s="31"/>
      <c r="I109" s="31"/>
      <c r="J109" s="31"/>
      <c r="K109" s="31"/>
      <c r="BJ109" s="4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1:81" ht="11.25" customHeight="1" x14ac:dyDescent="0.25">
      <c r="A110" s="4"/>
      <c r="B110" s="21"/>
      <c r="C110" s="4"/>
      <c r="D110" s="30"/>
      <c r="E110" s="30"/>
      <c r="F110" s="31"/>
      <c r="G110" s="31"/>
      <c r="H110" s="31"/>
      <c r="I110" s="31"/>
      <c r="J110" s="31"/>
      <c r="K110" s="31"/>
      <c r="BJ110" s="4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1:81" ht="11.25" customHeight="1" x14ac:dyDescent="0.25">
      <c r="A111" s="4"/>
      <c r="B111" s="21"/>
      <c r="C111" s="4"/>
      <c r="D111" s="30"/>
      <c r="E111" s="30"/>
      <c r="F111" s="31"/>
      <c r="G111" s="31"/>
      <c r="H111" s="31"/>
      <c r="I111" s="31"/>
      <c r="J111" s="31"/>
      <c r="K111" s="31"/>
      <c r="BJ111" s="4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1:81" ht="11.25" customHeight="1" x14ac:dyDescent="0.25">
      <c r="A112" s="4"/>
      <c r="B112" s="21"/>
      <c r="C112" s="4"/>
      <c r="D112" s="30"/>
      <c r="E112" s="30"/>
      <c r="F112" s="31"/>
      <c r="G112" s="31"/>
      <c r="H112" s="31"/>
      <c r="I112" s="31"/>
      <c r="J112" s="31"/>
      <c r="K112" s="31"/>
      <c r="BJ112" s="4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1:81" ht="11.25" customHeight="1" x14ac:dyDescent="0.25">
      <c r="A113" s="4"/>
      <c r="B113" s="21"/>
      <c r="C113" s="4"/>
      <c r="D113" s="30"/>
      <c r="E113" s="30"/>
      <c r="F113" s="31"/>
      <c r="G113" s="31"/>
      <c r="H113" s="31"/>
      <c r="I113" s="31"/>
      <c r="J113" s="31"/>
      <c r="K113" s="31"/>
      <c r="BJ113" s="4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1:81" ht="11.25" customHeight="1" x14ac:dyDescent="0.25">
      <c r="A114" s="4"/>
      <c r="B114" s="21"/>
      <c r="C114" s="4"/>
      <c r="D114" s="30"/>
      <c r="E114" s="30"/>
      <c r="F114" s="31"/>
      <c r="G114" s="31"/>
      <c r="H114" s="31"/>
      <c r="I114" s="31"/>
      <c r="J114" s="31"/>
      <c r="K114" s="31"/>
      <c r="BJ114" s="4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1:81" ht="11.25" customHeight="1" x14ac:dyDescent="0.25">
      <c r="A115" s="4"/>
      <c r="B115" s="21"/>
      <c r="C115" s="4"/>
      <c r="D115" s="30"/>
      <c r="E115" s="30"/>
      <c r="F115" s="31"/>
      <c r="G115" s="31"/>
      <c r="H115" s="31"/>
      <c r="I115" s="31"/>
      <c r="J115" s="31"/>
      <c r="K115" s="31"/>
      <c r="BJ115" s="4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1:81" ht="11.25" customHeight="1" x14ac:dyDescent="0.25">
      <c r="A116" s="4"/>
      <c r="B116" s="21"/>
      <c r="C116" s="4"/>
      <c r="D116" s="30"/>
      <c r="E116" s="30"/>
      <c r="F116" s="31"/>
      <c r="G116" s="31"/>
      <c r="H116" s="31"/>
      <c r="I116" s="31"/>
      <c r="J116" s="31"/>
      <c r="K116" s="31"/>
      <c r="BJ116" s="4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1:81" ht="11.25" customHeight="1" x14ac:dyDescent="0.25">
      <c r="A117" s="4"/>
      <c r="B117" s="21"/>
      <c r="C117" s="4"/>
      <c r="D117" s="30"/>
      <c r="E117" s="30"/>
      <c r="F117" s="31"/>
      <c r="G117" s="31"/>
      <c r="H117" s="31"/>
      <c r="I117" s="31"/>
      <c r="J117" s="31"/>
      <c r="K117" s="31"/>
      <c r="BJ117" s="4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1:81" ht="11.25" customHeight="1" x14ac:dyDescent="0.25">
      <c r="A118" s="4"/>
      <c r="B118" s="21"/>
      <c r="C118" s="4"/>
      <c r="D118" s="30"/>
      <c r="E118" s="30"/>
      <c r="F118" s="31"/>
      <c r="G118" s="31"/>
      <c r="H118" s="31"/>
      <c r="I118" s="31"/>
      <c r="J118" s="31"/>
      <c r="K118" s="31"/>
      <c r="BJ118" s="4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1:81" ht="11.25" customHeight="1" x14ac:dyDescent="0.25">
      <c r="A119" s="4"/>
      <c r="B119" s="21"/>
      <c r="C119" s="4"/>
      <c r="D119" s="30"/>
      <c r="E119" s="30"/>
      <c r="F119" s="31"/>
      <c r="G119" s="31"/>
      <c r="H119" s="31"/>
      <c r="I119" s="31"/>
      <c r="J119" s="31"/>
      <c r="K119" s="31"/>
      <c r="BJ119" s="4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1:81" x14ac:dyDescent="0.25">
      <c r="A120" s="4"/>
      <c r="B120" s="21"/>
      <c r="C120" s="4"/>
      <c r="D120" s="30"/>
      <c r="E120" s="30"/>
      <c r="F120" s="31"/>
      <c r="G120" s="31"/>
      <c r="H120" s="31"/>
      <c r="I120" s="31"/>
      <c r="J120" s="31"/>
      <c r="K120" s="31"/>
      <c r="BJ120" s="4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1:81" x14ac:dyDescent="0.25">
      <c r="A121" s="4"/>
      <c r="B121" s="21"/>
      <c r="C121" s="4"/>
      <c r="D121" s="30"/>
      <c r="E121" s="30"/>
      <c r="F121" s="31"/>
      <c r="G121" s="31"/>
      <c r="H121" s="31"/>
      <c r="I121" s="31"/>
      <c r="J121" s="31"/>
      <c r="K121" s="31"/>
      <c r="BJ121" s="4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1:81" x14ac:dyDescent="0.25">
      <c r="A122" s="4"/>
      <c r="B122" s="21"/>
      <c r="C122" s="4"/>
      <c r="D122" s="30"/>
      <c r="E122" s="30"/>
      <c r="F122" s="31"/>
      <c r="G122" s="31"/>
      <c r="H122" s="31"/>
      <c r="I122" s="31"/>
      <c r="J122" s="31"/>
      <c r="K122" s="31"/>
      <c r="BJ122" s="4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1:81" x14ac:dyDescent="0.25">
      <c r="A123" s="4"/>
      <c r="B123" s="21"/>
      <c r="C123" s="4"/>
      <c r="D123" s="30"/>
      <c r="E123" s="30"/>
      <c r="F123" s="31"/>
      <c r="G123" s="31"/>
      <c r="H123" s="31"/>
      <c r="I123" s="31"/>
      <c r="J123" s="31"/>
      <c r="K123" s="31"/>
      <c r="BJ123" s="4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1:81" x14ac:dyDescent="0.25">
      <c r="A124" s="4"/>
      <c r="B124" s="21"/>
      <c r="C124" s="4"/>
      <c r="D124" s="30"/>
      <c r="E124" s="30"/>
      <c r="F124" s="31"/>
      <c r="G124" s="31"/>
      <c r="H124" s="31"/>
      <c r="I124" s="31"/>
      <c r="J124" s="31"/>
      <c r="K124" s="31"/>
      <c r="BJ124" s="4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1:81" x14ac:dyDescent="0.25">
      <c r="A125" s="4"/>
      <c r="B125" s="21"/>
      <c r="C125" s="4"/>
      <c r="D125" s="30"/>
      <c r="E125" s="30"/>
      <c r="F125" s="31"/>
      <c r="G125" s="31"/>
      <c r="H125" s="31"/>
      <c r="I125" s="31"/>
      <c r="J125" s="31"/>
      <c r="K125" s="31"/>
      <c r="BJ125" s="4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1:81" x14ac:dyDescent="0.25">
      <c r="A126" s="4"/>
      <c r="B126" s="21"/>
      <c r="C126" s="4"/>
      <c r="D126" s="30"/>
      <c r="E126" s="30"/>
      <c r="F126" s="31"/>
      <c r="G126" s="31"/>
      <c r="H126" s="31"/>
      <c r="I126" s="31"/>
      <c r="J126" s="31"/>
      <c r="K126" s="31"/>
      <c r="BJ126" s="4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1:81" x14ac:dyDescent="0.25">
      <c r="A127" s="4"/>
      <c r="B127" s="21"/>
      <c r="C127" s="4"/>
      <c r="D127" s="30"/>
      <c r="E127" s="30"/>
      <c r="F127" s="31"/>
      <c r="G127" s="31"/>
      <c r="H127" s="31"/>
      <c r="I127" s="31"/>
      <c r="J127" s="31"/>
      <c r="K127" s="31"/>
      <c r="BJ127" s="4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1:81" x14ac:dyDescent="0.25">
      <c r="A128" s="4"/>
      <c r="B128" s="21"/>
      <c r="C128" s="4"/>
      <c r="D128" s="30"/>
      <c r="E128" s="30"/>
      <c r="F128" s="31"/>
      <c r="G128" s="31"/>
      <c r="H128" s="31"/>
      <c r="I128" s="31"/>
      <c r="J128" s="31"/>
      <c r="K128" s="31"/>
      <c r="BJ128" s="4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1:81" x14ac:dyDescent="0.25">
      <c r="A129" s="4"/>
      <c r="B129" s="21"/>
      <c r="C129" s="4"/>
      <c r="D129" s="30"/>
      <c r="E129" s="30"/>
      <c r="F129" s="31"/>
      <c r="G129" s="31"/>
      <c r="H129" s="31"/>
      <c r="I129" s="31"/>
      <c r="J129" s="31"/>
      <c r="K129" s="31"/>
      <c r="BJ129" s="4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1:81" x14ac:dyDescent="0.25">
      <c r="A130" s="4"/>
      <c r="B130" s="21"/>
      <c r="C130" s="4"/>
      <c r="D130" s="30"/>
      <c r="E130" s="30"/>
      <c r="F130" s="31"/>
      <c r="G130" s="31"/>
      <c r="H130" s="31"/>
      <c r="I130" s="31"/>
      <c r="J130" s="31"/>
      <c r="K130" s="31"/>
      <c r="BJ130" s="4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1:81" x14ac:dyDescent="0.25">
      <c r="A131" s="4"/>
      <c r="B131" s="21"/>
      <c r="C131" s="4"/>
      <c r="D131" s="30"/>
      <c r="E131" s="30"/>
      <c r="F131" s="31"/>
      <c r="G131" s="31"/>
      <c r="H131" s="31"/>
      <c r="I131" s="31"/>
      <c r="J131" s="31"/>
      <c r="K131" s="31"/>
      <c r="BJ131" s="4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1:81" x14ac:dyDescent="0.25">
      <c r="A132" s="4"/>
      <c r="B132" s="21"/>
      <c r="C132" s="4"/>
      <c r="D132" s="30"/>
      <c r="E132" s="30"/>
      <c r="F132" s="31"/>
      <c r="G132" s="31"/>
      <c r="H132" s="31"/>
      <c r="I132" s="31"/>
      <c r="J132" s="31"/>
      <c r="K132" s="31"/>
      <c r="BJ132" s="4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1:81" x14ac:dyDescent="0.25">
      <c r="A133" s="4"/>
      <c r="B133" s="21"/>
      <c r="C133" s="4"/>
      <c r="D133" s="30"/>
      <c r="E133" s="30"/>
      <c r="F133" s="31"/>
      <c r="G133" s="31"/>
      <c r="H133" s="31"/>
      <c r="I133" s="31"/>
      <c r="J133" s="31"/>
      <c r="K133" s="31"/>
      <c r="BJ133" s="4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1:81" x14ac:dyDescent="0.25">
      <c r="A134" s="4"/>
      <c r="B134" s="21"/>
      <c r="C134" s="4"/>
      <c r="D134" s="30"/>
      <c r="E134" s="30"/>
      <c r="F134" s="31"/>
      <c r="G134" s="31"/>
      <c r="H134" s="31"/>
      <c r="I134" s="31"/>
      <c r="J134" s="31"/>
      <c r="K134" s="31"/>
      <c r="BJ134" s="4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1:81" x14ac:dyDescent="0.25">
      <c r="A135" s="4"/>
      <c r="B135" s="21"/>
      <c r="C135" s="4"/>
      <c r="D135" s="30"/>
      <c r="E135" s="30"/>
      <c r="F135" s="31"/>
      <c r="G135" s="31"/>
      <c r="H135" s="31"/>
      <c r="I135" s="31"/>
      <c r="J135" s="31"/>
      <c r="K135" s="31"/>
      <c r="BJ135" s="4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1:81" x14ac:dyDescent="0.25">
      <c r="A136" s="4"/>
      <c r="B136" s="21"/>
      <c r="C136" s="4"/>
      <c r="D136" s="30"/>
      <c r="E136" s="30"/>
      <c r="F136" s="31"/>
      <c r="G136" s="31"/>
      <c r="H136" s="31"/>
      <c r="I136" s="31"/>
      <c r="J136" s="31"/>
      <c r="K136" s="31"/>
      <c r="BJ136" s="4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1:81" x14ac:dyDescent="0.25">
      <c r="A137" s="4"/>
      <c r="B137" s="21"/>
      <c r="C137" s="4"/>
      <c r="D137" s="30"/>
      <c r="E137" s="30"/>
      <c r="F137" s="31"/>
      <c r="G137" s="31"/>
      <c r="H137" s="31"/>
      <c r="I137" s="31"/>
      <c r="J137" s="31"/>
      <c r="K137" s="31"/>
      <c r="BJ137" s="4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1:81" x14ac:dyDescent="0.25">
      <c r="A138" s="4"/>
      <c r="B138" s="21"/>
      <c r="C138" s="4"/>
      <c r="D138" s="30"/>
      <c r="E138" s="30"/>
      <c r="F138" s="31"/>
      <c r="G138" s="31"/>
      <c r="H138" s="31"/>
      <c r="I138" s="31"/>
      <c r="J138" s="31"/>
      <c r="K138" s="31"/>
      <c r="BJ138" s="4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1:81" x14ac:dyDescent="0.25">
      <c r="A139" s="4"/>
      <c r="B139" s="21"/>
      <c r="C139" s="4"/>
      <c r="D139" s="30"/>
      <c r="E139" s="30"/>
      <c r="F139" s="31"/>
      <c r="G139" s="31"/>
      <c r="H139" s="31"/>
      <c r="I139" s="31"/>
      <c r="J139" s="31"/>
      <c r="K139" s="31"/>
      <c r="BJ139" s="4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1:81" x14ac:dyDescent="0.25">
      <c r="A140" s="4"/>
      <c r="B140" s="21"/>
      <c r="C140" s="4"/>
      <c r="D140" s="30"/>
      <c r="E140" s="30"/>
      <c r="F140" s="31"/>
      <c r="G140" s="31"/>
      <c r="H140" s="31"/>
      <c r="I140" s="31"/>
      <c r="J140" s="31"/>
      <c r="K140" s="31"/>
      <c r="BJ140" s="4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1:81" x14ac:dyDescent="0.25">
      <c r="A141" s="4"/>
      <c r="B141" s="21"/>
      <c r="C141" s="4"/>
      <c r="D141" s="30"/>
      <c r="E141" s="30"/>
      <c r="F141" s="31"/>
      <c r="G141" s="31"/>
      <c r="H141" s="31"/>
      <c r="I141" s="31"/>
      <c r="J141" s="31"/>
      <c r="K141" s="31"/>
      <c r="BJ141" s="4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1:81" x14ac:dyDescent="0.25">
      <c r="A142" s="4"/>
      <c r="B142" s="21"/>
      <c r="C142" s="4"/>
      <c r="D142" s="30"/>
      <c r="E142" s="30"/>
      <c r="F142" s="31"/>
      <c r="G142" s="31"/>
      <c r="H142" s="31"/>
      <c r="I142" s="31"/>
      <c r="J142" s="31"/>
      <c r="K142" s="31"/>
      <c r="BJ142" s="4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</row>
    <row r="143" spans="1:81" x14ac:dyDescent="0.25">
      <c r="A143" s="4"/>
      <c r="B143" s="21"/>
      <c r="C143" s="4"/>
      <c r="D143" s="30"/>
      <c r="E143" s="30"/>
      <c r="F143" s="31"/>
      <c r="G143" s="31"/>
      <c r="H143" s="31"/>
      <c r="I143" s="31"/>
      <c r="J143" s="31"/>
      <c r="K143" s="31"/>
      <c r="BJ143" s="4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1:81" x14ac:dyDescent="0.25">
      <c r="A144" s="4"/>
      <c r="B144" s="21"/>
      <c r="C144" s="4"/>
      <c r="D144" s="30"/>
      <c r="E144" s="30"/>
      <c r="F144" s="31"/>
      <c r="G144" s="31"/>
      <c r="H144" s="31"/>
      <c r="I144" s="31"/>
      <c r="J144" s="31"/>
      <c r="K144" s="31"/>
      <c r="BJ144" s="4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1:81" x14ac:dyDescent="0.25">
      <c r="A145" s="4"/>
      <c r="B145" s="21"/>
      <c r="C145" s="4"/>
      <c r="D145" s="30"/>
      <c r="E145" s="30"/>
      <c r="F145" s="31"/>
      <c r="G145" s="31"/>
      <c r="H145" s="31"/>
      <c r="I145" s="31"/>
      <c r="J145" s="31"/>
      <c r="K145" s="31"/>
      <c r="BJ145" s="4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1:81" x14ac:dyDescent="0.25">
      <c r="A146" s="4"/>
      <c r="B146" s="21"/>
      <c r="C146" s="4"/>
      <c r="D146" s="30"/>
      <c r="E146" s="30"/>
      <c r="F146" s="31"/>
      <c r="G146" s="31"/>
      <c r="H146" s="31"/>
      <c r="I146" s="31"/>
      <c r="J146" s="31"/>
      <c r="K146" s="31"/>
      <c r="BJ146" s="4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1:81" x14ac:dyDescent="0.25">
      <c r="A147" s="4"/>
      <c r="B147" s="21"/>
      <c r="C147" s="4"/>
      <c r="D147" s="30"/>
      <c r="E147" s="30"/>
      <c r="F147" s="31"/>
      <c r="G147" s="31"/>
      <c r="H147" s="31"/>
      <c r="I147" s="31"/>
      <c r="J147" s="31"/>
      <c r="K147" s="31"/>
      <c r="BJ147" s="4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1:81" x14ac:dyDescent="0.25">
      <c r="A148" s="4"/>
      <c r="B148" s="21"/>
      <c r="C148" s="4"/>
      <c r="D148" s="30"/>
      <c r="E148" s="30"/>
      <c r="F148" s="31"/>
      <c r="G148" s="31"/>
      <c r="H148" s="31"/>
      <c r="I148" s="31"/>
      <c r="J148" s="31"/>
      <c r="K148" s="31"/>
      <c r="BJ148" s="4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1:81" x14ac:dyDescent="0.25">
      <c r="A149" s="4"/>
      <c r="B149" s="21"/>
      <c r="C149" s="4"/>
      <c r="D149" s="30"/>
      <c r="E149" s="30"/>
      <c r="F149" s="31"/>
      <c r="G149" s="31"/>
      <c r="H149" s="31"/>
      <c r="I149" s="31"/>
      <c r="J149" s="31"/>
      <c r="K149" s="31"/>
      <c r="BJ149" s="4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</row>
    <row r="150" spans="1:81" x14ac:dyDescent="0.25">
      <c r="A150" s="4"/>
      <c r="B150" s="21"/>
      <c r="C150" s="4"/>
      <c r="D150" s="30"/>
      <c r="E150" s="30"/>
      <c r="F150" s="31"/>
      <c r="G150" s="31"/>
      <c r="H150" s="31"/>
      <c r="I150" s="31"/>
      <c r="J150" s="31"/>
      <c r="K150" s="31"/>
      <c r="BJ150" s="4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1:81" x14ac:dyDescent="0.25">
      <c r="A151" s="4"/>
      <c r="B151" s="21"/>
      <c r="C151" s="4"/>
      <c r="D151" s="30"/>
      <c r="E151" s="30"/>
      <c r="F151" s="31"/>
      <c r="G151" s="31"/>
      <c r="H151" s="31"/>
      <c r="I151" s="31"/>
      <c r="J151" s="31"/>
      <c r="K151" s="31"/>
      <c r="BJ151" s="4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1:81" x14ac:dyDescent="0.25">
      <c r="A152" s="4"/>
      <c r="B152" s="21"/>
      <c r="C152" s="4"/>
      <c r="D152" s="30"/>
      <c r="E152" s="30"/>
      <c r="F152" s="31"/>
      <c r="G152" s="31"/>
      <c r="H152" s="31"/>
      <c r="I152" s="31"/>
      <c r="J152" s="31"/>
      <c r="K152" s="31"/>
      <c r="BJ152" s="4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1:81" x14ac:dyDescent="0.25">
      <c r="A153" s="4"/>
      <c r="B153" s="21"/>
      <c r="C153" s="4"/>
      <c r="D153" s="30"/>
      <c r="E153" s="30"/>
      <c r="F153" s="31"/>
      <c r="G153" s="31"/>
      <c r="H153" s="31"/>
      <c r="I153" s="31"/>
      <c r="J153" s="31"/>
      <c r="K153" s="31"/>
      <c r="BJ153" s="4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1:81" x14ac:dyDescent="0.25">
      <c r="A154" s="4"/>
      <c r="B154" s="21"/>
      <c r="C154" s="4"/>
      <c r="D154" s="30"/>
      <c r="E154" s="30"/>
      <c r="F154" s="31"/>
      <c r="G154" s="31"/>
      <c r="H154" s="31"/>
      <c r="I154" s="31"/>
      <c r="J154" s="31"/>
      <c r="K154" s="31"/>
      <c r="BJ154" s="4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1:81" x14ac:dyDescent="0.25">
      <c r="A155" s="4"/>
      <c r="B155" s="21"/>
      <c r="C155" s="4"/>
      <c r="D155" s="30"/>
      <c r="E155" s="30"/>
      <c r="F155" s="31"/>
      <c r="G155" s="31"/>
      <c r="H155" s="31"/>
      <c r="I155" s="31"/>
      <c r="J155" s="31"/>
      <c r="K155" s="31"/>
      <c r="BJ155" s="4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1:81" x14ac:dyDescent="0.25">
      <c r="A156" s="4"/>
      <c r="B156" s="21"/>
      <c r="C156" s="4"/>
      <c r="D156" s="30"/>
      <c r="E156" s="30"/>
      <c r="F156" s="31"/>
      <c r="G156" s="31"/>
      <c r="H156" s="31"/>
      <c r="I156" s="31"/>
      <c r="J156" s="31"/>
      <c r="K156" s="31"/>
      <c r="BJ156" s="4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1:81" x14ac:dyDescent="0.25">
      <c r="A157" s="4"/>
      <c r="B157" s="21"/>
      <c r="C157" s="4"/>
      <c r="D157" s="30"/>
      <c r="E157" s="30"/>
      <c r="F157" s="31"/>
      <c r="G157" s="31"/>
      <c r="H157" s="31"/>
      <c r="I157" s="31"/>
      <c r="J157" s="31"/>
      <c r="K157" s="31"/>
      <c r="BJ157" s="4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1:81" x14ac:dyDescent="0.25">
      <c r="A158" s="4"/>
      <c r="B158" s="21"/>
      <c r="C158" s="4"/>
      <c r="D158" s="30"/>
      <c r="E158" s="30"/>
      <c r="F158" s="31"/>
      <c r="G158" s="31"/>
      <c r="H158" s="31"/>
      <c r="I158" s="31"/>
      <c r="J158" s="31"/>
      <c r="K158" s="31"/>
      <c r="BJ158" s="4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1:81" x14ac:dyDescent="0.25">
      <c r="A159" s="4"/>
      <c r="B159" s="21"/>
      <c r="C159" s="4"/>
      <c r="D159" s="30"/>
      <c r="E159" s="30"/>
      <c r="F159" s="31"/>
      <c r="G159" s="31"/>
      <c r="H159" s="31"/>
      <c r="I159" s="31"/>
      <c r="J159" s="31"/>
      <c r="K159" s="31"/>
      <c r="BJ159" s="4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1:81" x14ac:dyDescent="0.25">
      <c r="A160" s="4"/>
      <c r="B160" s="21"/>
      <c r="C160" s="4"/>
      <c r="D160" s="30"/>
      <c r="E160" s="30"/>
      <c r="F160" s="31"/>
      <c r="G160" s="31"/>
      <c r="H160" s="31"/>
      <c r="I160" s="31"/>
      <c r="J160" s="31"/>
      <c r="K160" s="31"/>
      <c r="BJ160" s="4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1:81" x14ac:dyDescent="0.25">
      <c r="A161" s="4"/>
      <c r="B161" s="21"/>
      <c r="C161" s="4"/>
      <c r="D161" s="30"/>
      <c r="E161" s="30"/>
      <c r="F161" s="31"/>
      <c r="G161" s="31"/>
      <c r="H161" s="31"/>
      <c r="I161" s="31"/>
      <c r="J161" s="31"/>
      <c r="K161" s="31"/>
      <c r="BJ161" s="4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1:81" x14ac:dyDescent="0.25">
      <c r="A162" s="4"/>
      <c r="B162" s="21"/>
      <c r="C162" s="4"/>
      <c r="D162" s="30"/>
      <c r="E162" s="30"/>
      <c r="F162" s="31"/>
      <c r="G162" s="31"/>
      <c r="H162" s="31"/>
      <c r="I162" s="31"/>
      <c r="J162" s="31"/>
      <c r="K162" s="31"/>
      <c r="BJ162" s="4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1:81" x14ac:dyDescent="0.25">
      <c r="A163" s="4"/>
      <c r="B163" s="21"/>
      <c r="C163" s="4"/>
      <c r="D163" s="30"/>
      <c r="E163" s="30"/>
      <c r="F163" s="31"/>
      <c r="G163" s="31"/>
      <c r="H163" s="31"/>
      <c r="I163" s="31"/>
      <c r="J163" s="31"/>
      <c r="K163" s="31"/>
      <c r="BJ163" s="4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1:81" x14ac:dyDescent="0.25">
      <c r="A164" s="4"/>
      <c r="B164" s="21"/>
      <c r="C164" s="4"/>
      <c r="D164" s="30"/>
      <c r="E164" s="30"/>
      <c r="F164" s="31"/>
      <c r="G164" s="31"/>
      <c r="H164" s="31"/>
      <c r="I164" s="31"/>
      <c r="J164" s="31"/>
      <c r="K164" s="31"/>
      <c r="BJ164" s="4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1:81" x14ac:dyDescent="0.25">
      <c r="A165" s="4"/>
      <c r="B165" s="21"/>
      <c r="C165" s="4"/>
      <c r="D165" s="30"/>
      <c r="E165" s="30"/>
      <c r="F165" s="31"/>
      <c r="G165" s="31"/>
      <c r="H165" s="31"/>
      <c r="I165" s="31"/>
      <c r="J165" s="31"/>
      <c r="K165" s="31"/>
      <c r="BJ165" s="4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1:81" x14ac:dyDescent="0.25">
      <c r="A166" s="4"/>
      <c r="B166" s="21"/>
      <c r="C166" s="4"/>
      <c r="D166" s="30"/>
      <c r="E166" s="30"/>
      <c r="F166" s="31"/>
      <c r="G166" s="31"/>
      <c r="H166" s="31"/>
      <c r="I166" s="31"/>
      <c r="J166" s="31"/>
      <c r="K166" s="31"/>
      <c r="BJ166" s="4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1:81" x14ac:dyDescent="0.25">
      <c r="A167" s="4"/>
      <c r="B167" s="21"/>
      <c r="C167" s="4"/>
      <c r="D167" s="30"/>
      <c r="E167" s="30"/>
      <c r="F167" s="31"/>
      <c r="G167" s="31"/>
      <c r="H167" s="31"/>
      <c r="I167" s="31"/>
      <c r="J167" s="31"/>
      <c r="K167" s="31"/>
      <c r="BJ167" s="4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1:81" x14ac:dyDescent="0.25">
      <c r="A168" s="4"/>
      <c r="B168" s="21"/>
      <c r="C168" s="4"/>
      <c r="D168" s="30"/>
      <c r="E168" s="30"/>
      <c r="F168" s="31"/>
      <c r="G168" s="31"/>
      <c r="H168" s="31"/>
      <c r="I168" s="31"/>
      <c r="J168" s="31"/>
      <c r="K168" s="31"/>
      <c r="BJ168" s="4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1:81" x14ac:dyDescent="0.25">
      <c r="A169" s="4"/>
      <c r="B169" s="21"/>
      <c r="C169" s="4"/>
      <c r="D169" s="30"/>
      <c r="E169" s="30"/>
      <c r="F169" s="31"/>
      <c r="G169" s="31"/>
      <c r="H169" s="31"/>
      <c r="I169" s="31"/>
      <c r="J169" s="31"/>
      <c r="K169" s="31"/>
      <c r="BJ169" s="4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1:81" x14ac:dyDescent="0.25">
      <c r="A170" s="4"/>
      <c r="B170" s="21"/>
      <c r="C170" s="4"/>
      <c r="D170" s="30"/>
      <c r="E170" s="30"/>
      <c r="F170" s="31"/>
      <c r="G170" s="31"/>
      <c r="H170" s="31"/>
      <c r="I170" s="31"/>
      <c r="J170" s="31"/>
      <c r="K170" s="31"/>
      <c r="BJ170" s="4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1:81" x14ac:dyDescent="0.25">
      <c r="A171" s="4"/>
      <c r="B171" s="21"/>
      <c r="C171" s="4"/>
      <c r="D171" s="30"/>
      <c r="E171" s="30"/>
      <c r="F171" s="31"/>
      <c r="G171" s="31"/>
      <c r="H171" s="31"/>
      <c r="I171" s="31"/>
      <c r="J171" s="31"/>
      <c r="K171" s="31"/>
      <c r="BJ171" s="4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1:81" x14ac:dyDescent="0.25">
      <c r="A172" s="4"/>
      <c r="B172" s="21"/>
      <c r="C172" s="4"/>
      <c r="D172" s="30"/>
      <c r="E172" s="30"/>
      <c r="F172" s="31"/>
      <c r="G172" s="31"/>
      <c r="H172" s="31"/>
      <c r="I172" s="31"/>
      <c r="J172" s="31"/>
      <c r="K172" s="31"/>
      <c r="BJ172" s="4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1:81" x14ac:dyDescent="0.25">
      <c r="A173" s="4"/>
      <c r="B173" s="21"/>
      <c r="C173" s="4"/>
      <c r="D173" s="30"/>
      <c r="E173" s="30"/>
      <c r="F173" s="31"/>
      <c r="G173" s="31"/>
      <c r="H173" s="31"/>
      <c r="I173" s="31"/>
      <c r="J173" s="31"/>
      <c r="K173" s="31"/>
      <c r="BJ173" s="4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1:81" x14ac:dyDescent="0.25">
      <c r="A174" s="4"/>
      <c r="B174" s="21"/>
      <c r="C174" s="4"/>
      <c r="D174" s="30"/>
      <c r="E174" s="30"/>
      <c r="F174" s="31"/>
      <c r="G174" s="31"/>
      <c r="H174" s="31"/>
      <c r="I174" s="31"/>
      <c r="J174" s="31"/>
      <c r="K174" s="31"/>
      <c r="BJ174" s="4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1:81" x14ac:dyDescent="0.25">
      <c r="A175" s="4"/>
      <c r="B175" s="21"/>
      <c r="C175" s="4"/>
      <c r="D175" s="30"/>
      <c r="E175" s="30"/>
      <c r="F175" s="31"/>
      <c r="G175" s="31"/>
      <c r="H175" s="31"/>
      <c r="I175" s="31"/>
      <c r="J175" s="31"/>
      <c r="K175" s="31"/>
      <c r="BJ175" s="4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1:81" x14ac:dyDescent="0.25">
      <c r="A176" s="4"/>
      <c r="B176" s="21"/>
      <c r="C176" s="4"/>
      <c r="D176" s="30"/>
      <c r="E176" s="30"/>
      <c r="F176" s="31"/>
      <c r="G176" s="31"/>
      <c r="H176" s="31"/>
      <c r="I176" s="31"/>
      <c r="J176" s="31"/>
      <c r="K176" s="31"/>
      <c r="BJ176" s="4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1:81" x14ac:dyDescent="0.25">
      <c r="A177" s="4"/>
      <c r="B177" s="21"/>
      <c r="C177" s="4"/>
      <c r="D177" s="30"/>
      <c r="E177" s="30"/>
      <c r="F177" s="31"/>
      <c r="G177" s="31"/>
      <c r="H177" s="31"/>
      <c r="I177" s="31"/>
      <c r="J177" s="31"/>
      <c r="K177" s="31"/>
      <c r="BJ177" s="4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</row>
    <row r="178" spans="1:81" x14ac:dyDescent="0.25">
      <c r="A178" s="4"/>
      <c r="B178" s="21"/>
      <c r="C178" s="4"/>
      <c r="D178" s="30"/>
      <c r="E178" s="30"/>
      <c r="F178" s="31"/>
      <c r="G178" s="31"/>
      <c r="H178" s="31"/>
      <c r="I178" s="31"/>
      <c r="J178" s="31"/>
      <c r="K178" s="31"/>
      <c r="BJ178" s="4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1:81" x14ac:dyDescent="0.25">
      <c r="A179" s="4"/>
      <c r="B179" s="21"/>
      <c r="C179" s="4"/>
      <c r="D179" s="30"/>
      <c r="E179" s="30"/>
      <c r="F179" s="31"/>
      <c r="G179" s="31"/>
      <c r="H179" s="31"/>
      <c r="I179" s="31"/>
      <c r="J179" s="31"/>
      <c r="K179" s="31"/>
      <c r="BJ179" s="4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1:81" x14ac:dyDescent="0.25">
      <c r="A180" s="4"/>
      <c r="B180" s="21"/>
      <c r="C180" s="4"/>
      <c r="D180" s="30"/>
      <c r="E180" s="30"/>
      <c r="F180" s="31"/>
      <c r="G180" s="31"/>
      <c r="H180" s="31"/>
      <c r="I180" s="31"/>
      <c r="J180" s="31"/>
      <c r="K180" s="31"/>
      <c r="BJ180" s="4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</row>
    <row r="181" spans="1:81" x14ac:dyDescent="0.25">
      <c r="A181" s="4"/>
      <c r="B181" s="21"/>
      <c r="C181" s="4"/>
      <c r="D181" s="30"/>
      <c r="E181" s="30"/>
      <c r="F181" s="31"/>
      <c r="G181" s="31"/>
      <c r="H181" s="31"/>
      <c r="I181" s="31"/>
      <c r="J181" s="31"/>
      <c r="K181" s="31"/>
      <c r="BJ181" s="4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1:81" x14ac:dyDescent="0.25">
      <c r="A182" s="4"/>
      <c r="B182" s="21"/>
      <c r="C182" s="4"/>
      <c r="D182" s="30"/>
      <c r="E182" s="30"/>
      <c r="F182" s="31"/>
      <c r="G182" s="31"/>
      <c r="H182" s="31"/>
      <c r="I182" s="31"/>
      <c r="J182" s="31"/>
      <c r="K182" s="31"/>
      <c r="BJ182" s="4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1:81" x14ac:dyDescent="0.25">
      <c r="A183" s="4"/>
      <c r="B183" s="21"/>
      <c r="C183" s="4"/>
      <c r="D183" s="30"/>
      <c r="E183" s="30"/>
      <c r="F183" s="31"/>
      <c r="G183" s="31"/>
      <c r="H183" s="31"/>
      <c r="I183" s="31"/>
      <c r="J183" s="31"/>
      <c r="K183" s="31"/>
      <c r="BJ183" s="4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1:81" x14ac:dyDescent="0.25">
      <c r="A184" s="4"/>
      <c r="B184" s="21"/>
      <c r="C184" s="4"/>
      <c r="D184" s="30"/>
      <c r="E184" s="30"/>
      <c r="F184" s="31"/>
      <c r="G184" s="31"/>
      <c r="H184" s="31"/>
      <c r="I184" s="31"/>
      <c r="J184" s="31"/>
      <c r="K184" s="31"/>
      <c r="BJ184" s="4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</row>
    <row r="185" spans="1:81" x14ac:dyDescent="0.25">
      <c r="A185" s="4"/>
      <c r="B185" s="21"/>
      <c r="C185" s="4"/>
      <c r="D185" s="30"/>
      <c r="E185" s="30"/>
      <c r="F185" s="31"/>
      <c r="G185" s="31"/>
      <c r="H185" s="31"/>
      <c r="I185" s="31"/>
      <c r="J185" s="31"/>
      <c r="K185" s="31"/>
      <c r="BJ185" s="4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</row>
    <row r="186" spans="1:81" x14ac:dyDescent="0.25">
      <c r="A186" s="4"/>
      <c r="B186" s="21"/>
      <c r="C186" s="4"/>
      <c r="D186" s="30"/>
      <c r="E186" s="30"/>
      <c r="F186" s="31"/>
      <c r="G186" s="31"/>
      <c r="H186" s="31"/>
      <c r="I186" s="31"/>
      <c r="J186" s="31"/>
      <c r="K186" s="31"/>
      <c r="BJ186" s="4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1:81" x14ac:dyDescent="0.25">
      <c r="A187" s="4"/>
      <c r="B187" s="21"/>
      <c r="C187" s="4"/>
      <c r="D187" s="30"/>
      <c r="E187" s="30"/>
      <c r="F187" s="31"/>
      <c r="G187" s="31"/>
      <c r="H187" s="31"/>
      <c r="I187" s="31"/>
      <c r="J187" s="31"/>
      <c r="K187" s="31"/>
      <c r="BJ187" s="4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</row>
    <row r="188" spans="1:81" x14ac:dyDescent="0.25">
      <c r="A188" s="4"/>
      <c r="B188" s="21"/>
      <c r="C188" s="4"/>
      <c r="D188" s="30"/>
      <c r="E188" s="30"/>
      <c r="F188" s="31"/>
      <c r="G188" s="31"/>
      <c r="H188" s="31"/>
      <c r="I188" s="31"/>
      <c r="J188" s="31"/>
      <c r="K188" s="31"/>
      <c r="BJ188" s="4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</row>
    <row r="189" spans="1:81" x14ac:dyDescent="0.25">
      <c r="A189" s="4"/>
      <c r="B189" s="21"/>
      <c r="C189" s="4"/>
      <c r="D189" s="30"/>
      <c r="E189" s="30"/>
      <c r="F189" s="31"/>
      <c r="G189" s="31"/>
      <c r="H189" s="31"/>
      <c r="I189" s="31"/>
      <c r="J189" s="31"/>
      <c r="K189" s="31"/>
      <c r="BJ189" s="4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1:81" x14ac:dyDescent="0.25">
      <c r="A190" s="4"/>
      <c r="B190" s="21"/>
      <c r="C190" s="4"/>
      <c r="D190" s="30"/>
      <c r="E190" s="30"/>
      <c r="F190" s="31"/>
      <c r="G190" s="31"/>
      <c r="H190" s="31"/>
      <c r="I190" s="31"/>
      <c r="J190" s="31"/>
      <c r="K190" s="31"/>
      <c r="BJ190" s="4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1" x14ac:dyDescent="0.25">
      <c r="A191" s="4"/>
      <c r="B191" s="21"/>
      <c r="C191" s="4"/>
      <c r="D191" s="30"/>
      <c r="E191" s="30"/>
      <c r="F191" s="31"/>
      <c r="G191" s="31"/>
      <c r="H191" s="31"/>
      <c r="I191" s="31"/>
      <c r="J191" s="31"/>
      <c r="K191" s="31"/>
      <c r="BJ191" s="4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1:81" x14ac:dyDescent="0.25">
      <c r="A192" s="4"/>
      <c r="B192" s="21"/>
      <c r="C192" s="4"/>
      <c r="D192" s="30"/>
      <c r="E192" s="30"/>
      <c r="F192" s="31"/>
      <c r="G192" s="31"/>
      <c r="H192" s="31"/>
      <c r="I192" s="31"/>
      <c r="J192" s="31"/>
      <c r="K192" s="31"/>
      <c r="BJ192" s="4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1:81" x14ac:dyDescent="0.25">
      <c r="A193" s="4"/>
      <c r="B193" s="21"/>
      <c r="C193" s="4"/>
      <c r="D193" s="30"/>
      <c r="E193" s="30"/>
      <c r="F193" s="31"/>
      <c r="G193" s="31"/>
      <c r="H193" s="31"/>
      <c r="I193" s="31"/>
      <c r="J193" s="31"/>
      <c r="K193" s="31"/>
      <c r="BJ193" s="4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1:81" x14ac:dyDescent="0.25">
      <c r="A194" s="4"/>
      <c r="B194" s="21"/>
      <c r="C194" s="4"/>
      <c r="D194" s="30"/>
      <c r="E194" s="30"/>
      <c r="F194" s="31"/>
      <c r="G194" s="31"/>
      <c r="H194" s="31"/>
      <c r="I194" s="31"/>
      <c r="J194" s="31"/>
      <c r="K194" s="31"/>
      <c r="BJ194" s="4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1:81" x14ac:dyDescent="0.25">
      <c r="A195" s="4"/>
      <c r="B195" s="21"/>
      <c r="C195" s="4"/>
      <c r="D195" s="30"/>
      <c r="E195" s="30"/>
      <c r="F195" s="31"/>
      <c r="G195" s="31"/>
      <c r="H195" s="31"/>
      <c r="I195" s="31"/>
      <c r="J195" s="31"/>
      <c r="K195" s="31"/>
      <c r="BJ195" s="4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1:81" x14ac:dyDescent="0.25">
      <c r="A196" s="4"/>
      <c r="B196" s="21"/>
      <c r="C196" s="4"/>
      <c r="D196" s="30"/>
      <c r="E196" s="30"/>
      <c r="F196" s="31"/>
      <c r="G196" s="31"/>
      <c r="H196" s="31"/>
      <c r="I196" s="31"/>
      <c r="J196" s="31"/>
      <c r="K196" s="31"/>
      <c r="BJ196" s="4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1:81" x14ac:dyDescent="0.25">
      <c r="A197" s="4"/>
      <c r="B197" s="21"/>
      <c r="C197" s="4"/>
      <c r="D197" s="30"/>
      <c r="E197" s="30"/>
      <c r="F197" s="31"/>
      <c r="G197" s="31"/>
      <c r="H197" s="31"/>
      <c r="I197" s="31"/>
      <c r="J197" s="31"/>
      <c r="K197" s="31"/>
      <c r="BJ197" s="4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</row>
    <row r="198" spans="1:81" x14ac:dyDescent="0.25">
      <c r="A198" s="4"/>
      <c r="B198" s="21"/>
      <c r="C198" s="4"/>
      <c r="D198" s="30"/>
      <c r="E198" s="30"/>
      <c r="F198" s="31"/>
      <c r="G198" s="31"/>
      <c r="H198" s="31"/>
      <c r="I198" s="31"/>
      <c r="J198" s="31"/>
      <c r="K198" s="31"/>
      <c r="BJ198" s="4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1:81" x14ac:dyDescent="0.25">
      <c r="A199" s="4"/>
      <c r="B199" s="21"/>
      <c r="C199" s="4"/>
      <c r="D199" s="30"/>
      <c r="E199" s="30"/>
      <c r="F199" s="31"/>
      <c r="G199" s="31"/>
      <c r="H199" s="31"/>
      <c r="I199" s="31"/>
      <c r="J199" s="31"/>
      <c r="K199" s="31"/>
      <c r="BJ199" s="4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1:81" x14ac:dyDescent="0.25">
      <c r="A200" s="4"/>
      <c r="B200" s="21"/>
      <c r="C200" s="4"/>
      <c r="D200" s="30"/>
      <c r="E200" s="30"/>
      <c r="F200" s="31"/>
      <c r="G200" s="31"/>
      <c r="H200" s="31"/>
      <c r="I200" s="31"/>
      <c r="J200" s="31"/>
      <c r="K200" s="31"/>
      <c r="BJ200" s="4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1:81" x14ac:dyDescent="0.25">
      <c r="A201" s="4"/>
      <c r="B201" s="21"/>
      <c r="C201" s="4"/>
      <c r="D201" s="30"/>
      <c r="E201" s="30"/>
      <c r="F201" s="31"/>
      <c r="G201" s="31"/>
      <c r="H201" s="31"/>
      <c r="I201" s="31"/>
      <c r="J201" s="31"/>
      <c r="K201" s="31"/>
      <c r="BJ201" s="4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1:81" x14ac:dyDescent="0.25">
      <c r="A202" s="4"/>
      <c r="B202" s="21"/>
      <c r="C202" s="4"/>
      <c r="D202" s="30"/>
      <c r="E202" s="30"/>
      <c r="F202" s="31"/>
      <c r="G202" s="31"/>
      <c r="H202" s="31"/>
      <c r="I202" s="31"/>
      <c r="J202" s="31"/>
      <c r="K202" s="31"/>
      <c r="BJ202" s="4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1:81" x14ac:dyDescent="0.25">
      <c r="A203" s="4"/>
      <c r="B203" s="21"/>
      <c r="C203" s="4"/>
      <c r="D203" s="30"/>
      <c r="E203" s="30"/>
      <c r="F203" s="31"/>
      <c r="G203" s="31"/>
      <c r="H203" s="31"/>
      <c r="I203" s="31"/>
      <c r="J203" s="31"/>
      <c r="K203" s="31"/>
      <c r="BJ203" s="4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  <row r="204" spans="1:81" x14ac:dyDescent="0.25">
      <c r="A204" s="4"/>
      <c r="B204" s="21"/>
      <c r="C204" s="4"/>
      <c r="D204" s="30"/>
      <c r="E204" s="30"/>
      <c r="F204" s="31"/>
      <c r="G204" s="31"/>
      <c r="H204" s="31"/>
      <c r="I204" s="31"/>
      <c r="J204" s="31"/>
      <c r="K204" s="31"/>
      <c r="BJ204" s="4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</row>
    <row r="205" spans="1:81" x14ac:dyDescent="0.25">
      <c r="A205" s="4"/>
      <c r="B205" s="21"/>
      <c r="C205" s="4"/>
      <c r="D205" s="30"/>
      <c r="E205" s="30"/>
      <c r="F205" s="31"/>
      <c r="G205" s="31"/>
      <c r="H205" s="31"/>
      <c r="I205" s="31"/>
      <c r="J205" s="31"/>
      <c r="K205" s="31"/>
      <c r="BJ205" s="4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</row>
    <row r="206" spans="1:81" x14ac:dyDescent="0.25">
      <c r="A206" s="4"/>
      <c r="B206" s="21"/>
      <c r="C206" s="4"/>
      <c r="D206" s="30"/>
      <c r="E206" s="30"/>
      <c r="F206" s="31"/>
      <c r="G206" s="31"/>
      <c r="H206" s="31"/>
      <c r="I206" s="31"/>
      <c r="J206" s="31"/>
      <c r="K206" s="31"/>
      <c r="BJ206" s="4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</row>
    <row r="207" spans="1:81" x14ac:dyDescent="0.25">
      <c r="A207" s="4"/>
      <c r="B207" s="21"/>
      <c r="C207" s="4"/>
      <c r="D207" s="30"/>
      <c r="E207" s="30"/>
      <c r="F207" s="31"/>
      <c r="G207" s="31"/>
      <c r="H207" s="31"/>
      <c r="I207" s="31"/>
      <c r="J207" s="31"/>
      <c r="K207" s="31"/>
      <c r="BJ207" s="4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</row>
    <row r="208" spans="1:81" x14ac:dyDescent="0.25">
      <c r="A208" s="4"/>
      <c r="B208" s="21"/>
      <c r="C208" s="4"/>
      <c r="D208" s="30"/>
      <c r="E208" s="30"/>
      <c r="F208" s="31"/>
      <c r="G208" s="31"/>
      <c r="H208" s="31"/>
      <c r="I208" s="31"/>
      <c r="J208" s="31"/>
      <c r="K208" s="31"/>
      <c r="BJ208" s="4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</row>
    <row r="209" spans="1:81" x14ac:dyDescent="0.25">
      <c r="A209" s="4"/>
      <c r="B209" s="21"/>
      <c r="C209" s="4"/>
      <c r="D209" s="30"/>
      <c r="E209" s="30"/>
      <c r="F209" s="31"/>
      <c r="G209" s="31"/>
      <c r="H209" s="31"/>
      <c r="I209" s="31"/>
      <c r="J209" s="31"/>
      <c r="K209" s="31"/>
      <c r="BJ209" s="4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</row>
    <row r="210" spans="1:81" x14ac:dyDescent="0.25">
      <c r="A210" s="4"/>
      <c r="B210" s="21"/>
      <c r="C210" s="4"/>
      <c r="D210" s="30"/>
      <c r="E210" s="30"/>
      <c r="F210" s="31"/>
      <c r="G210" s="31"/>
      <c r="H210" s="31"/>
      <c r="I210" s="31"/>
      <c r="J210" s="31"/>
      <c r="K210" s="31"/>
      <c r="BJ210" s="4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</row>
    <row r="211" spans="1:81" x14ac:dyDescent="0.25">
      <c r="A211" s="4"/>
      <c r="B211" s="21"/>
      <c r="C211" s="4"/>
      <c r="D211" s="30"/>
      <c r="E211" s="30"/>
      <c r="F211" s="31"/>
      <c r="G211" s="31"/>
      <c r="H211" s="31"/>
      <c r="I211" s="31"/>
      <c r="J211" s="31"/>
      <c r="K211" s="31"/>
      <c r="BJ211" s="4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</row>
    <row r="212" spans="1:81" x14ac:dyDescent="0.25">
      <c r="A212" s="4"/>
      <c r="B212" s="21"/>
      <c r="C212" s="4"/>
      <c r="D212" s="30"/>
      <c r="E212" s="30"/>
      <c r="F212" s="31"/>
      <c r="G212" s="31"/>
      <c r="H212" s="31"/>
      <c r="I212" s="31"/>
      <c r="J212" s="31"/>
      <c r="K212" s="31"/>
      <c r="BJ212" s="4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</row>
    <row r="213" spans="1:81" x14ac:dyDescent="0.25">
      <c r="A213" s="4"/>
      <c r="B213" s="21"/>
      <c r="C213" s="4"/>
      <c r="D213" s="30"/>
      <c r="E213" s="30"/>
      <c r="F213" s="31"/>
      <c r="G213" s="31"/>
      <c r="H213" s="31"/>
      <c r="I213" s="31"/>
      <c r="J213" s="31"/>
      <c r="K213" s="31"/>
      <c r="BJ213" s="4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</row>
    <row r="214" spans="1:81" x14ac:dyDescent="0.25">
      <c r="A214" s="4"/>
      <c r="B214" s="21"/>
      <c r="C214" s="4"/>
      <c r="D214" s="30"/>
      <c r="E214" s="30"/>
      <c r="F214" s="31"/>
      <c r="G214" s="31"/>
      <c r="H214" s="31"/>
      <c r="I214" s="31"/>
      <c r="J214" s="31"/>
      <c r="K214" s="31"/>
      <c r="BJ214" s="4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</row>
    <row r="215" spans="1:81" x14ac:dyDescent="0.25">
      <c r="A215" s="4"/>
      <c r="B215" s="21"/>
      <c r="C215" s="4"/>
      <c r="D215" s="30"/>
      <c r="E215" s="30"/>
      <c r="F215" s="31"/>
      <c r="G215" s="31"/>
      <c r="H215" s="31"/>
      <c r="I215" s="31"/>
      <c r="J215" s="31"/>
      <c r="K215" s="31"/>
      <c r="BJ215" s="4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</row>
    <row r="216" spans="1:81" x14ac:dyDescent="0.25">
      <c r="A216" s="4"/>
      <c r="B216" s="21"/>
      <c r="C216" s="4"/>
      <c r="D216" s="30"/>
      <c r="E216" s="30"/>
      <c r="F216" s="31"/>
      <c r="G216" s="31"/>
      <c r="H216" s="31"/>
      <c r="I216" s="31"/>
      <c r="J216" s="31"/>
      <c r="K216" s="31"/>
      <c r="BJ216" s="4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</row>
    <row r="217" spans="1:81" x14ac:dyDescent="0.25">
      <c r="A217" s="4"/>
      <c r="B217" s="21"/>
      <c r="C217" s="4"/>
      <c r="D217" s="30"/>
      <c r="E217" s="30"/>
      <c r="F217" s="31"/>
      <c r="G217" s="31"/>
      <c r="H217" s="31"/>
      <c r="I217" s="31"/>
      <c r="J217" s="31"/>
      <c r="K217" s="31"/>
      <c r="BJ217" s="4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</row>
    <row r="218" spans="1:81" x14ac:dyDescent="0.25">
      <c r="A218" s="4"/>
      <c r="B218" s="21"/>
      <c r="C218" s="4"/>
      <c r="D218" s="30"/>
      <c r="E218" s="30"/>
      <c r="F218" s="31"/>
      <c r="G218" s="31"/>
      <c r="H218" s="31"/>
      <c r="I218" s="31"/>
      <c r="J218" s="31"/>
      <c r="K218" s="31"/>
      <c r="BJ218" s="4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</row>
    <row r="219" spans="1:81" x14ac:dyDescent="0.25">
      <c r="A219" s="4"/>
      <c r="B219" s="21"/>
      <c r="C219" s="4"/>
      <c r="D219" s="30"/>
      <c r="E219" s="30"/>
      <c r="F219" s="31"/>
      <c r="G219" s="31"/>
      <c r="H219" s="31"/>
      <c r="I219" s="31"/>
      <c r="J219" s="31"/>
      <c r="K219" s="31"/>
      <c r="BJ219" s="4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</row>
    <row r="220" spans="1:81" x14ac:dyDescent="0.25">
      <c r="A220" s="4"/>
      <c r="B220" s="21"/>
      <c r="C220" s="4"/>
      <c r="D220" s="30"/>
      <c r="E220" s="30"/>
      <c r="F220" s="31"/>
      <c r="G220" s="31"/>
      <c r="H220" s="31"/>
      <c r="I220" s="31"/>
      <c r="J220" s="31"/>
      <c r="K220" s="31"/>
      <c r="BJ220" s="4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</row>
    <row r="221" spans="1:81" x14ac:dyDescent="0.25">
      <c r="A221" s="4"/>
      <c r="B221" s="21"/>
      <c r="C221" s="4"/>
      <c r="D221" s="30"/>
      <c r="E221" s="30"/>
      <c r="F221" s="31"/>
      <c r="G221" s="31"/>
      <c r="H221" s="31"/>
      <c r="I221" s="31"/>
      <c r="J221" s="31"/>
      <c r="K221" s="31"/>
      <c r="BJ221" s="4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</row>
    <row r="222" spans="1:81" x14ac:dyDescent="0.25">
      <c r="A222" s="4"/>
      <c r="B222" s="21"/>
      <c r="C222" s="4"/>
      <c r="D222" s="30"/>
      <c r="E222" s="30"/>
      <c r="F222" s="31"/>
      <c r="G222" s="31"/>
      <c r="H222" s="31"/>
      <c r="I222" s="31"/>
      <c r="J222" s="31"/>
      <c r="K222" s="31"/>
      <c r="BJ222" s="4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</row>
    <row r="223" spans="1:81" x14ac:dyDescent="0.25">
      <c r="A223" s="4"/>
      <c r="B223" s="21"/>
      <c r="C223" s="4"/>
      <c r="D223" s="30"/>
      <c r="E223" s="30"/>
      <c r="F223" s="31"/>
      <c r="G223" s="31"/>
      <c r="H223" s="31"/>
      <c r="I223" s="31"/>
      <c r="J223" s="31"/>
      <c r="K223" s="31"/>
      <c r="BJ223" s="4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</row>
    <row r="224" spans="1:81" x14ac:dyDescent="0.25">
      <c r="A224" s="4"/>
      <c r="B224" s="21"/>
      <c r="C224" s="4"/>
      <c r="D224" s="30"/>
      <c r="E224" s="30"/>
      <c r="F224" s="31"/>
      <c r="G224" s="31"/>
      <c r="H224" s="31"/>
      <c r="I224" s="31"/>
      <c r="J224" s="31"/>
      <c r="K224" s="31"/>
      <c r="BJ224" s="4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</row>
    <row r="225" spans="1:81" x14ac:dyDescent="0.25">
      <c r="A225" s="4"/>
      <c r="B225" s="21"/>
      <c r="C225" s="4"/>
      <c r="D225" s="30"/>
      <c r="E225" s="30"/>
      <c r="F225" s="31"/>
      <c r="G225" s="31"/>
      <c r="H225" s="31"/>
      <c r="I225" s="31"/>
      <c r="J225" s="31"/>
      <c r="K225" s="31"/>
      <c r="BJ225" s="4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</row>
    <row r="226" spans="1:81" x14ac:dyDescent="0.25">
      <c r="A226" s="4"/>
      <c r="B226" s="21"/>
      <c r="C226" s="4"/>
      <c r="D226" s="30"/>
      <c r="E226" s="30"/>
      <c r="F226" s="31"/>
      <c r="G226" s="31"/>
      <c r="H226" s="31"/>
      <c r="I226" s="31"/>
      <c r="J226" s="31"/>
      <c r="K226" s="31"/>
      <c r="BJ226" s="4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</row>
    <row r="227" spans="1:81" x14ac:dyDescent="0.25">
      <c r="A227" s="4"/>
      <c r="B227" s="21"/>
      <c r="C227" s="4"/>
      <c r="D227" s="30"/>
      <c r="E227" s="30"/>
      <c r="F227" s="31"/>
      <c r="G227" s="31"/>
      <c r="H227" s="31"/>
      <c r="I227" s="31"/>
      <c r="J227" s="31"/>
      <c r="K227" s="31"/>
      <c r="BJ227" s="4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</row>
    <row r="228" spans="1:81" x14ac:dyDescent="0.25">
      <c r="A228" s="4"/>
      <c r="B228" s="21"/>
      <c r="C228" s="4"/>
      <c r="D228" s="30"/>
      <c r="E228" s="30"/>
      <c r="F228" s="31"/>
      <c r="G228" s="31"/>
      <c r="H228" s="31"/>
      <c r="I228" s="31"/>
      <c r="J228" s="31"/>
      <c r="K228" s="31"/>
      <c r="BJ228" s="4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</row>
    <row r="229" spans="1:81" x14ac:dyDescent="0.25">
      <c r="A229" s="4"/>
      <c r="B229" s="21"/>
      <c r="C229" s="4"/>
      <c r="D229" s="30"/>
      <c r="E229" s="30"/>
      <c r="F229" s="31"/>
      <c r="G229" s="31"/>
      <c r="H229" s="31"/>
      <c r="I229" s="31"/>
      <c r="J229" s="31"/>
      <c r="K229" s="31"/>
      <c r="BJ229" s="4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</row>
    <row r="230" spans="1:81" x14ac:dyDescent="0.25">
      <c r="A230" s="4"/>
      <c r="B230" s="21"/>
      <c r="C230" s="4"/>
      <c r="D230" s="30"/>
      <c r="E230" s="30"/>
      <c r="F230" s="31"/>
      <c r="G230" s="31"/>
      <c r="H230" s="31"/>
      <c r="I230" s="31"/>
      <c r="J230" s="31"/>
      <c r="K230" s="31"/>
      <c r="BJ230" s="4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</row>
    <row r="231" spans="1:81" x14ac:dyDescent="0.25">
      <c r="A231" s="4"/>
      <c r="B231" s="21"/>
      <c r="C231" s="4"/>
      <c r="D231" s="30"/>
      <c r="E231" s="30"/>
      <c r="F231" s="31"/>
      <c r="G231" s="31"/>
      <c r="H231" s="31"/>
      <c r="I231" s="31"/>
      <c r="J231" s="31"/>
      <c r="K231" s="31"/>
      <c r="BJ231" s="4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</row>
    <row r="232" spans="1:81" x14ac:dyDescent="0.25">
      <c r="A232" s="4"/>
      <c r="B232" s="21"/>
      <c r="C232" s="4"/>
      <c r="D232" s="30"/>
      <c r="E232" s="30"/>
      <c r="F232" s="31"/>
      <c r="G232" s="31"/>
      <c r="H232" s="31"/>
      <c r="I232" s="31"/>
      <c r="J232" s="31"/>
      <c r="K232" s="31"/>
      <c r="BJ232" s="4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</row>
    <row r="233" spans="1:81" x14ac:dyDescent="0.25">
      <c r="A233" s="4"/>
      <c r="B233" s="21"/>
      <c r="C233" s="4"/>
      <c r="D233" s="30"/>
      <c r="E233" s="30"/>
      <c r="F233" s="31"/>
      <c r="G233" s="31"/>
      <c r="H233" s="31"/>
      <c r="I233" s="31"/>
      <c r="J233" s="31"/>
      <c r="K233" s="31"/>
      <c r="BJ233" s="4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</row>
    <row r="234" spans="1:81" x14ac:dyDescent="0.25">
      <c r="A234" s="4"/>
      <c r="B234" s="21"/>
      <c r="C234" s="4"/>
      <c r="D234" s="30"/>
      <c r="E234" s="30"/>
      <c r="F234" s="31"/>
      <c r="G234" s="31"/>
      <c r="H234" s="31"/>
      <c r="I234" s="31"/>
      <c r="J234" s="31"/>
      <c r="K234" s="31"/>
      <c r="BJ234" s="4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</row>
    <row r="235" spans="1:81" x14ac:dyDescent="0.25">
      <c r="A235" s="4"/>
      <c r="B235" s="21"/>
      <c r="C235" s="4"/>
      <c r="D235" s="30"/>
      <c r="E235" s="30"/>
      <c r="F235" s="31"/>
      <c r="G235" s="31"/>
      <c r="H235" s="31"/>
      <c r="I235" s="31"/>
      <c r="J235" s="31"/>
      <c r="K235" s="31"/>
      <c r="BJ235" s="4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</row>
    <row r="236" spans="1:81" x14ac:dyDescent="0.25">
      <c r="A236" s="4"/>
      <c r="B236" s="21"/>
      <c r="C236" s="4"/>
      <c r="D236" s="30"/>
      <c r="E236" s="30"/>
      <c r="F236" s="31"/>
      <c r="G236" s="31"/>
      <c r="H236" s="31"/>
      <c r="I236" s="31"/>
      <c r="J236" s="31"/>
      <c r="K236" s="31"/>
      <c r="BJ236" s="4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</row>
    <row r="237" spans="1:81" x14ac:dyDescent="0.25">
      <c r="A237" s="4"/>
      <c r="B237" s="21"/>
      <c r="C237" s="4"/>
      <c r="D237" s="30"/>
      <c r="E237" s="30"/>
      <c r="F237" s="31"/>
      <c r="G237" s="31"/>
      <c r="H237" s="31"/>
      <c r="I237" s="31"/>
      <c r="J237" s="31"/>
      <c r="K237" s="31"/>
      <c r="BJ237" s="4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</row>
    <row r="238" spans="1:81" x14ac:dyDescent="0.25">
      <c r="A238" s="4"/>
      <c r="B238" s="21"/>
      <c r="C238" s="4"/>
      <c r="D238" s="30"/>
      <c r="E238" s="30"/>
      <c r="F238" s="31"/>
      <c r="G238" s="31"/>
      <c r="H238" s="31"/>
      <c r="I238" s="31"/>
      <c r="J238" s="31"/>
      <c r="K238" s="31"/>
      <c r="BJ238" s="4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</row>
    <row r="239" spans="1:81" x14ac:dyDescent="0.25">
      <c r="A239" s="4"/>
      <c r="B239" s="21"/>
      <c r="C239" s="4"/>
      <c r="D239" s="30"/>
      <c r="E239" s="30"/>
      <c r="F239" s="31"/>
      <c r="G239" s="31"/>
      <c r="H239" s="31"/>
      <c r="I239" s="31"/>
      <c r="J239" s="31"/>
      <c r="K239" s="31"/>
      <c r="BJ239" s="4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</row>
    <row r="240" spans="1:81" x14ac:dyDescent="0.25">
      <c r="A240" s="4"/>
      <c r="B240" s="21"/>
      <c r="C240" s="4"/>
      <c r="D240" s="30"/>
      <c r="E240" s="30"/>
      <c r="F240" s="31"/>
      <c r="G240" s="31"/>
      <c r="H240" s="31"/>
      <c r="I240" s="31"/>
      <c r="J240" s="31"/>
      <c r="K240" s="31"/>
      <c r="BJ240" s="4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</row>
    <row r="241" spans="1:81" x14ac:dyDescent="0.25">
      <c r="A241" s="4"/>
      <c r="B241" s="21"/>
      <c r="C241" s="4"/>
      <c r="D241" s="30"/>
      <c r="E241" s="30"/>
      <c r="F241" s="31"/>
      <c r="G241" s="31"/>
      <c r="H241" s="31"/>
      <c r="I241" s="31"/>
      <c r="J241" s="31"/>
      <c r="K241" s="31"/>
      <c r="BJ241" s="4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</row>
    <row r="242" spans="1:81" x14ac:dyDescent="0.25">
      <c r="A242" s="4"/>
      <c r="B242" s="21"/>
      <c r="C242" s="4"/>
      <c r="D242" s="30"/>
      <c r="E242" s="30"/>
      <c r="F242" s="31"/>
      <c r="G242" s="31"/>
      <c r="H242" s="31"/>
      <c r="I242" s="31"/>
      <c r="J242" s="31"/>
      <c r="K242" s="31"/>
      <c r="BJ242" s="4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</row>
    <row r="243" spans="1:81" x14ac:dyDescent="0.25">
      <c r="A243" s="4"/>
      <c r="B243" s="21"/>
      <c r="C243" s="4"/>
      <c r="D243" s="30"/>
      <c r="E243" s="30"/>
      <c r="F243" s="31"/>
      <c r="G243" s="31"/>
      <c r="H243" s="31"/>
      <c r="I243" s="31"/>
      <c r="J243" s="31"/>
      <c r="K243" s="31"/>
      <c r="BJ243" s="4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</row>
    <row r="244" spans="1:81" x14ac:dyDescent="0.25">
      <c r="A244" s="4"/>
      <c r="B244" s="21"/>
      <c r="C244" s="4"/>
      <c r="D244" s="30"/>
      <c r="E244" s="30"/>
      <c r="F244" s="31"/>
      <c r="G244" s="31"/>
      <c r="H244" s="31"/>
      <c r="I244" s="31"/>
      <c r="J244" s="31"/>
      <c r="K244" s="31"/>
      <c r="BJ244" s="4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</row>
    <row r="245" spans="1:81" x14ac:dyDescent="0.25">
      <c r="A245" s="4"/>
      <c r="B245" s="21"/>
      <c r="C245" s="4"/>
      <c r="D245" s="30"/>
      <c r="E245" s="30"/>
      <c r="F245" s="31"/>
      <c r="G245" s="31"/>
      <c r="H245" s="31"/>
      <c r="I245" s="31"/>
      <c r="J245" s="31"/>
      <c r="K245" s="31"/>
      <c r="BJ245" s="4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</row>
    <row r="246" spans="1:81" x14ac:dyDescent="0.25">
      <c r="A246" s="4"/>
      <c r="B246" s="21"/>
      <c r="C246" s="4"/>
      <c r="D246" s="30"/>
      <c r="E246" s="30"/>
      <c r="F246" s="31"/>
      <c r="G246" s="31"/>
      <c r="H246" s="31"/>
      <c r="I246" s="31"/>
      <c r="J246" s="31"/>
      <c r="K246" s="31"/>
      <c r="BJ246" s="4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</row>
    <row r="247" spans="1:81" x14ac:dyDescent="0.25">
      <c r="A247" s="4"/>
      <c r="B247" s="21"/>
      <c r="C247" s="4"/>
      <c r="D247" s="30"/>
      <c r="E247" s="30"/>
      <c r="F247" s="31"/>
      <c r="G247" s="31"/>
      <c r="H247" s="31"/>
      <c r="I247" s="31"/>
      <c r="J247" s="31"/>
      <c r="K247" s="31"/>
      <c r="BJ247" s="4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</row>
    <row r="248" spans="1:81" x14ac:dyDescent="0.25">
      <c r="A248" s="4"/>
      <c r="B248" s="21"/>
      <c r="C248" s="4"/>
      <c r="D248" s="30"/>
      <c r="E248" s="30"/>
      <c r="F248" s="31"/>
      <c r="G248" s="31"/>
      <c r="H248" s="31"/>
      <c r="I248" s="31"/>
      <c r="J248" s="31"/>
      <c r="K248" s="31"/>
      <c r="BJ248" s="4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</row>
    <row r="249" spans="1:81" x14ac:dyDescent="0.25">
      <c r="A249" s="4"/>
      <c r="B249" s="21"/>
      <c r="C249" s="4"/>
      <c r="D249" s="30"/>
      <c r="E249" s="30"/>
      <c r="F249" s="31"/>
      <c r="G249" s="31"/>
      <c r="H249" s="31"/>
      <c r="I249" s="31"/>
      <c r="J249" s="31"/>
      <c r="K249" s="31"/>
      <c r="BJ249" s="4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</row>
    <row r="250" spans="1:81" x14ac:dyDescent="0.25">
      <c r="A250" s="4"/>
      <c r="B250" s="21"/>
      <c r="C250" s="4"/>
      <c r="D250" s="30"/>
      <c r="E250" s="30"/>
      <c r="F250" s="31"/>
      <c r="G250" s="31"/>
      <c r="H250" s="31"/>
      <c r="I250" s="31"/>
      <c r="J250" s="31"/>
      <c r="K250" s="31"/>
      <c r="BJ250" s="4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</row>
    <row r="251" spans="1:81" x14ac:dyDescent="0.25">
      <c r="A251" s="4"/>
      <c r="B251" s="21"/>
      <c r="C251" s="4"/>
      <c r="D251" s="30"/>
      <c r="E251" s="30"/>
      <c r="F251" s="31"/>
      <c r="G251" s="31"/>
      <c r="H251" s="31"/>
      <c r="I251" s="31"/>
      <c r="J251" s="31"/>
      <c r="K251" s="31"/>
      <c r="BJ251" s="4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</row>
    <row r="252" spans="1:81" x14ac:dyDescent="0.25">
      <c r="A252" s="4"/>
      <c r="B252" s="21"/>
      <c r="C252" s="4"/>
      <c r="D252" s="30"/>
      <c r="E252" s="30"/>
      <c r="F252" s="31"/>
      <c r="G252" s="31"/>
      <c r="H252" s="31"/>
      <c r="I252" s="31"/>
      <c r="J252" s="31"/>
      <c r="K252" s="31"/>
      <c r="BJ252" s="4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</row>
    <row r="253" spans="1:81" x14ac:dyDescent="0.25">
      <c r="A253" s="4"/>
      <c r="B253" s="21"/>
      <c r="C253" s="4"/>
      <c r="D253" s="30"/>
      <c r="E253" s="30"/>
      <c r="F253" s="31"/>
      <c r="G253" s="31"/>
      <c r="H253" s="31"/>
      <c r="I253" s="31"/>
      <c r="J253" s="31"/>
      <c r="K253" s="31"/>
      <c r="BJ253" s="4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</row>
    <row r="254" spans="1:81" x14ac:dyDescent="0.25">
      <c r="A254" s="4"/>
      <c r="B254" s="21"/>
      <c r="C254" s="4"/>
      <c r="D254" s="30"/>
      <c r="E254" s="30"/>
      <c r="F254" s="31"/>
      <c r="G254" s="31"/>
      <c r="H254" s="31"/>
      <c r="I254" s="31"/>
      <c r="J254" s="31"/>
      <c r="K254" s="31"/>
      <c r="BJ254" s="4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</row>
    <row r="255" spans="1:81" x14ac:dyDescent="0.25">
      <c r="A255" s="4"/>
      <c r="B255" s="21"/>
      <c r="C255" s="4"/>
      <c r="D255" s="30"/>
      <c r="E255" s="30"/>
      <c r="F255" s="31"/>
      <c r="G255" s="31"/>
      <c r="H255" s="31"/>
      <c r="I255" s="31"/>
      <c r="J255" s="31"/>
      <c r="K255" s="31"/>
      <c r="BJ255" s="4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</row>
    <row r="256" spans="1:81" x14ac:dyDescent="0.25">
      <c r="A256" s="4"/>
      <c r="B256" s="21"/>
      <c r="C256" s="4"/>
      <c r="D256" s="30"/>
      <c r="E256" s="30"/>
      <c r="F256" s="31"/>
      <c r="G256" s="31"/>
      <c r="H256" s="31"/>
      <c r="I256" s="31"/>
      <c r="J256" s="31"/>
      <c r="K256" s="31"/>
      <c r="BJ256" s="4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</row>
    <row r="257" spans="1:81" x14ac:dyDescent="0.25">
      <c r="A257" s="4"/>
      <c r="B257" s="21"/>
      <c r="C257" s="4"/>
      <c r="D257" s="30"/>
      <c r="E257" s="30"/>
      <c r="F257" s="31"/>
      <c r="G257" s="31"/>
      <c r="H257" s="31"/>
      <c r="I257" s="31"/>
      <c r="J257" s="31"/>
      <c r="K257" s="31"/>
      <c r="BJ257" s="4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</row>
    <row r="258" spans="1:81" x14ac:dyDescent="0.25">
      <c r="A258" s="4"/>
      <c r="B258" s="21"/>
      <c r="C258" s="4"/>
      <c r="D258" s="30"/>
      <c r="E258" s="30"/>
      <c r="F258" s="31"/>
      <c r="G258" s="31"/>
      <c r="H258" s="31"/>
      <c r="I258" s="31"/>
      <c r="J258" s="31"/>
      <c r="K258" s="31"/>
      <c r="BJ258" s="4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</row>
    <row r="259" spans="1:81" x14ac:dyDescent="0.25">
      <c r="A259" s="4"/>
      <c r="B259" s="21"/>
      <c r="C259" s="4"/>
      <c r="D259" s="30"/>
      <c r="E259" s="30"/>
      <c r="F259" s="31"/>
      <c r="G259" s="31"/>
      <c r="H259" s="31"/>
      <c r="I259" s="31"/>
      <c r="J259" s="31"/>
      <c r="K259" s="31"/>
      <c r="BJ259" s="4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</row>
    <row r="260" spans="1:81" x14ac:dyDescent="0.25">
      <c r="A260" s="4"/>
      <c r="B260" s="21"/>
      <c r="C260" s="4"/>
      <c r="D260" s="30"/>
      <c r="E260" s="30"/>
      <c r="F260" s="31"/>
      <c r="G260" s="31"/>
      <c r="H260" s="31"/>
      <c r="I260" s="31"/>
      <c r="J260" s="31"/>
      <c r="K260" s="31"/>
      <c r="BJ260" s="4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</row>
    <row r="261" spans="1:81" x14ac:dyDescent="0.25">
      <c r="A261" s="4"/>
      <c r="B261" s="21"/>
      <c r="C261" s="4"/>
      <c r="D261" s="30"/>
      <c r="E261" s="30"/>
      <c r="F261" s="31"/>
      <c r="G261" s="31"/>
      <c r="H261" s="31"/>
      <c r="I261" s="31"/>
      <c r="J261" s="31"/>
      <c r="K261" s="31"/>
      <c r="BJ261" s="4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</row>
    <row r="262" spans="1:81" x14ac:dyDescent="0.25">
      <c r="A262" s="4"/>
      <c r="B262" s="21"/>
      <c r="C262" s="4"/>
      <c r="D262" s="30"/>
      <c r="E262" s="30"/>
      <c r="F262" s="31"/>
      <c r="G262" s="31"/>
      <c r="H262" s="31"/>
      <c r="I262" s="31"/>
      <c r="J262" s="31"/>
      <c r="K262" s="31"/>
      <c r="BJ262" s="4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</row>
    <row r="263" spans="1:81" x14ac:dyDescent="0.25">
      <c r="A263" s="4"/>
      <c r="B263" s="21"/>
      <c r="C263" s="4"/>
      <c r="D263" s="30"/>
      <c r="E263" s="30"/>
      <c r="F263" s="31"/>
      <c r="G263" s="31"/>
      <c r="H263" s="31"/>
      <c r="I263" s="31"/>
      <c r="J263" s="31"/>
      <c r="K263" s="31"/>
      <c r="BJ263" s="4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</row>
    <row r="264" spans="1:81" x14ac:dyDescent="0.25">
      <c r="A264" s="4"/>
      <c r="B264" s="21"/>
      <c r="C264" s="4"/>
      <c r="D264" s="30"/>
      <c r="E264" s="30"/>
      <c r="F264" s="31"/>
      <c r="G264" s="31"/>
      <c r="H264" s="31"/>
      <c r="I264" s="31"/>
      <c r="J264" s="31"/>
      <c r="K264" s="31"/>
      <c r="BJ264" s="4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</row>
    <row r="265" spans="1:81" x14ac:dyDescent="0.25">
      <c r="A265" s="4"/>
      <c r="B265" s="21"/>
      <c r="C265" s="4"/>
      <c r="D265" s="30"/>
      <c r="E265" s="30"/>
      <c r="F265" s="31"/>
      <c r="G265" s="31"/>
      <c r="H265" s="31"/>
      <c r="I265" s="31"/>
      <c r="J265" s="31"/>
      <c r="K265" s="31"/>
      <c r="BJ265" s="4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</row>
    <row r="266" spans="1:81" x14ac:dyDescent="0.25">
      <c r="A266" s="4"/>
      <c r="B266" s="21"/>
      <c r="C266" s="4"/>
      <c r="D266" s="30"/>
      <c r="E266" s="30"/>
      <c r="F266" s="31"/>
      <c r="G266" s="31"/>
      <c r="H266" s="31"/>
      <c r="I266" s="31"/>
      <c r="J266" s="31"/>
      <c r="K266" s="31"/>
      <c r="BJ266" s="4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</row>
    <row r="267" spans="1:81" x14ac:dyDescent="0.25">
      <c r="A267" s="4"/>
      <c r="B267" s="21"/>
      <c r="C267" s="4"/>
      <c r="D267" s="30"/>
      <c r="E267" s="30"/>
      <c r="F267" s="31"/>
      <c r="G267" s="31"/>
      <c r="H267" s="31"/>
      <c r="I267" s="31"/>
      <c r="J267" s="31"/>
      <c r="K267" s="31"/>
      <c r="BJ267" s="4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</row>
    <row r="268" spans="1:81" x14ac:dyDescent="0.25">
      <c r="A268" s="4"/>
      <c r="B268" s="21"/>
      <c r="C268" s="4"/>
      <c r="D268" s="30"/>
      <c r="E268" s="30"/>
      <c r="F268" s="31"/>
      <c r="G268" s="31"/>
      <c r="H268" s="31"/>
      <c r="I268" s="31"/>
      <c r="J268" s="31"/>
      <c r="K268" s="31"/>
      <c r="BJ268" s="4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</row>
    <row r="269" spans="1:81" x14ac:dyDescent="0.25">
      <c r="A269" s="4"/>
      <c r="B269" s="21"/>
      <c r="C269" s="4"/>
      <c r="D269" s="30"/>
      <c r="E269" s="30"/>
      <c r="F269" s="31"/>
      <c r="G269" s="31"/>
      <c r="H269" s="31"/>
      <c r="I269" s="31"/>
      <c r="J269" s="31"/>
      <c r="K269" s="31"/>
      <c r="BJ269" s="4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</row>
    <row r="270" spans="1:81" x14ac:dyDescent="0.25">
      <c r="A270" s="4"/>
      <c r="B270" s="21"/>
      <c r="C270" s="4"/>
      <c r="D270" s="30"/>
      <c r="E270" s="30"/>
      <c r="F270" s="31"/>
      <c r="G270" s="31"/>
      <c r="H270" s="31"/>
      <c r="I270" s="31"/>
      <c r="J270" s="31"/>
      <c r="K270" s="31"/>
      <c r="BJ270" s="4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</row>
    <row r="271" spans="1:81" x14ac:dyDescent="0.25">
      <c r="A271" s="4"/>
      <c r="B271" s="21"/>
      <c r="C271" s="4"/>
      <c r="D271" s="30"/>
      <c r="E271" s="30"/>
      <c r="F271" s="31"/>
      <c r="G271" s="31"/>
      <c r="H271" s="31"/>
      <c r="I271" s="31"/>
      <c r="J271" s="31"/>
      <c r="K271" s="31"/>
      <c r="BJ271" s="4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</row>
    <row r="272" spans="1:81" x14ac:dyDescent="0.25">
      <c r="A272" s="4"/>
      <c r="B272" s="21"/>
      <c r="C272" s="4"/>
      <c r="D272" s="30"/>
      <c r="E272" s="30"/>
      <c r="F272" s="31"/>
      <c r="G272" s="31"/>
      <c r="H272" s="31"/>
      <c r="I272" s="31"/>
      <c r="J272" s="31"/>
      <c r="K272" s="31"/>
      <c r="BJ272" s="4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</row>
    <row r="273" spans="1:81" x14ac:dyDescent="0.25">
      <c r="A273" s="4"/>
      <c r="B273" s="21"/>
      <c r="C273" s="4"/>
      <c r="D273" s="30"/>
      <c r="E273" s="30"/>
      <c r="F273" s="31"/>
      <c r="G273" s="31"/>
      <c r="H273" s="31"/>
      <c r="I273" s="31"/>
      <c r="J273" s="31"/>
      <c r="K273" s="31"/>
      <c r="BJ273" s="4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</row>
    <row r="274" spans="1:81" x14ac:dyDescent="0.25">
      <c r="A274" s="4"/>
      <c r="B274" s="21"/>
      <c r="C274" s="4"/>
      <c r="D274" s="30"/>
      <c r="E274" s="30"/>
      <c r="F274" s="31"/>
      <c r="G274" s="31"/>
      <c r="H274" s="31"/>
      <c r="I274" s="31"/>
      <c r="J274" s="31"/>
      <c r="K274" s="31"/>
      <c r="BJ274" s="4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</row>
    <row r="275" spans="1:81" x14ac:dyDescent="0.25">
      <c r="A275" s="4"/>
      <c r="B275" s="21"/>
      <c r="C275" s="4"/>
      <c r="D275" s="30"/>
      <c r="E275" s="30"/>
      <c r="F275" s="31"/>
      <c r="G275" s="31"/>
      <c r="H275" s="31"/>
      <c r="I275" s="31"/>
      <c r="J275" s="31"/>
      <c r="K275" s="31"/>
      <c r="BJ275" s="4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</row>
    <row r="276" spans="1:81" x14ac:dyDescent="0.25">
      <c r="A276" s="4"/>
      <c r="B276" s="21"/>
      <c r="C276" s="4"/>
      <c r="D276" s="30"/>
      <c r="E276" s="30"/>
      <c r="F276" s="31"/>
      <c r="G276" s="31"/>
      <c r="H276" s="31"/>
      <c r="I276" s="31"/>
      <c r="J276" s="31"/>
      <c r="K276" s="31"/>
      <c r="BJ276" s="4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</row>
    <row r="277" spans="1:81" x14ac:dyDescent="0.25">
      <c r="A277" s="4"/>
      <c r="B277" s="21"/>
      <c r="C277" s="4"/>
      <c r="D277" s="30"/>
      <c r="E277" s="30"/>
      <c r="F277" s="31"/>
      <c r="G277" s="31"/>
      <c r="H277" s="31"/>
      <c r="I277" s="31"/>
      <c r="J277" s="31"/>
      <c r="K277" s="31"/>
      <c r="BJ277" s="4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</row>
    <row r="278" spans="1:81" x14ac:dyDescent="0.25">
      <c r="A278" s="4"/>
      <c r="B278" s="21"/>
      <c r="C278" s="4"/>
      <c r="D278" s="30"/>
      <c r="E278" s="30"/>
      <c r="F278" s="31"/>
      <c r="G278" s="31"/>
      <c r="H278" s="31"/>
      <c r="I278" s="31"/>
      <c r="J278" s="31"/>
      <c r="K278" s="31"/>
      <c r="BJ278" s="4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</row>
    <row r="279" spans="1:81" x14ac:dyDescent="0.25">
      <c r="A279" s="4"/>
      <c r="B279" s="21"/>
      <c r="C279" s="4"/>
      <c r="D279" s="30"/>
      <c r="E279" s="30"/>
      <c r="F279" s="31"/>
      <c r="G279" s="31"/>
      <c r="H279" s="31"/>
      <c r="I279" s="31"/>
      <c r="J279" s="31"/>
      <c r="K279" s="31"/>
      <c r="BJ279" s="4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</row>
    <row r="280" spans="1:81" x14ac:dyDescent="0.25">
      <c r="A280" s="4"/>
      <c r="B280" s="21"/>
      <c r="C280" s="4"/>
      <c r="D280" s="30"/>
      <c r="E280" s="30"/>
      <c r="F280" s="31"/>
      <c r="G280" s="31"/>
      <c r="H280" s="31"/>
      <c r="I280" s="31"/>
      <c r="J280" s="31"/>
      <c r="K280" s="31"/>
      <c r="BJ280" s="4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</row>
    <row r="281" spans="1:81" x14ac:dyDescent="0.25">
      <c r="A281" s="4"/>
      <c r="B281" s="21"/>
      <c r="C281" s="4"/>
      <c r="D281" s="30"/>
      <c r="E281" s="30"/>
      <c r="F281" s="31"/>
      <c r="G281" s="31"/>
      <c r="H281" s="31"/>
      <c r="I281" s="31"/>
      <c r="J281" s="31"/>
      <c r="K281" s="31"/>
      <c r="BJ281" s="4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</row>
    <row r="282" spans="1:81" x14ac:dyDescent="0.25">
      <c r="A282" s="4"/>
      <c r="B282" s="21"/>
      <c r="C282" s="4"/>
      <c r="D282" s="30"/>
      <c r="E282" s="30"/>
      <c r="F282" s="31"/>
      <c r="G282" s="31"/>
      <c r="H282" s="31"/>
      <c r="I282" s="31"/>
      <c r="J282" s="31"/>
      <c r="K282" s="31"/>
      <c r="BJ282" s="4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</row>
    <row r="283" spans="1:81" x14ac:dyDescent="0.25">
      <c r="A283" s="4"/>
      <c r="B283" s="21"/>
      <c r="C283" s="4"/>
      <c r="D283" s="30"/>
      <c r="E283" s="30"/>
      <c r="F283" s="31"/>
      <c r="G283" s="31"/>
      <c r="H283" s="31"/>
      <c r="I283" s="31"/>
      <c r="J283" s="31"/>
      <c r="K283" s="31"/>
      <c r="BJ283" s="4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</row>
    <row r="284" spans="1:81" x14ac:dyDescent="0.25">
      <c r="A284" s="4"/>
      <c r="B284" s="21"/>
      <c r="C284" s="4"/>
      <c r="D284" s="30"/>
      <c r="E284" s="30"/>
      <c r="F284" s="31"/>
      <c r="G284" s="31"/>
      <c r="H284" s="31"/>
      <c r="I284" s="31"/>
      <c r="J284" s="31"/>
      <c r="K284" s="31"/>
      <c r="BJ284" s="4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</row>
    <row r="285" spans="1:81" x14ac:dyDescent="0.25">
      <c r="A285" s="4"/>
      <c r="B285" s="21"/>
      <c r="C285" s="4"/>
      <c r="D285" s="30"/>
      <c r="E285" s="30"/>
      <c r="F285" s="31"/>
      <c r="G285" s="31"/>
      <c r="H285" s="31"/>
      <c r="I285" s="31"/>
      <c r="J285" s="31"/>
      <c r="K285" s="31"/>
      <c r="BJ285" s="4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</row>
    <row r="286" spans="1:81" x14ac:dyDescent="0.25">
      <c r="A286" s="4"/>
      <c r="B286" s="21"/>
      <c r="C286" s="4"/>
      <c r="D286" s="30"/>
      <c r="E286" s="30"/>
      <c r="F286" s="31"/>
      <c r="G286" s="31"/>
      <c r="H286" s="31"/>
      <c r="I286" s="31"/>
      <c r="J286" s="31"/>
      <c r="K286" s="31"/>
      <c r="BJ286" s="4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</row>
    <row r="287" spans="1:81" x14ac:dyDescent="0.25">
      <c r="A287" s="4"/>
      <c r="B287" s="21"/>
      <c r="C287" s="4"/>
      <c r="D287" s="30"/>
      <c r="E287" s="30"/>
      <c r="F287" s="31"/>
      <c r="G287" s="31"/>
      <c r="H287" s="31"/>
      <c r="I287" s="31"/>
      <c r="J287" s="31"/>
      <c r="K287" s="31"/>
      <c r="BJ287" s="4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</row>
    <row r="288" spans="1:81" x14ac:dyDescent="0.25">
      <c r="A288" s="4"/>
      <c r="B288" s="21"/>
      <c r="C288" s="4"/>
      <c r="D288" s="30"/>
      <c r="E288" s="30"/>
      <c r="F288" s="31"/>
      <c r="G288" s="31"/>
      <c r="H288" s="31"/>
      <c r="I288" s="31"/>
      <c r="J288" s="31"/>
      <c r="K288" s="31"/>
      <c r="BJ288" s="4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</row>
    <row r="289" spans="1:81" x14ac:dyDescent="0.25">
      <c r="A289" s="4"/>
      <c r="B289" s="21"/>
      <c r="C289" s="4"/>
      <c r="D289" s="30"/>
      <c r="E289" s="30"/>
      <c r="F289" s="31"/>
      <c r="G289" s="31"/>
      <c r="H289" s="31"/>
      <c r="I289" s="31"/>
      <c r="J289" s="31"/>
      <c r="K289" s="31"/>
      <c r="BJ289" s="4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</row>
    <row r="290" spans="1:81" x14ac:dyDescent="0.25">
      <c r="A290" s="4"/>
      <c r="B290" s="21"/>
      <c r="C290" s="4"/>
      <c r="D290" s="30"/>
      <c r="E290" s="30"/>
      <c r="F290" s="31"/>
      <c r="G290" s="31"/>
      <c r="H290" s="31"/>
      <c r="I290" s="31"/>
      <c r="J290" s="31"/>
      <c r="K290" s="31"/>
      <c r="BJ290" s="4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</row>
    <row r="291" spans="1:81" x14ac:dyDescent="0.25">
      <c r="A291" s="4"/>
      <c r="B291" s="21"/>
      <c r="C291" s="4"/>
      <c r="D291" s="30"/>
      <c r="E291" s="30"/>
      <c r="F291" s="31"/>
      <c r="G291" s="31"/>
      <c r="H291" s="31"/>
      <c r="I291" s="31"/>
      <c r="J291" s="31"/>
      <c r="K291" s="31"/>
      <c r="BJ291" s="4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</row>
    <row r="292" spans="1:81" x14ac:dyDescent="0.25">
      <c r="A292" s="4"/>
      <c r="B292" s="21"/>
      <c r="C292" s="4"/>
      <c r="D292" s="30"/>
      <c r="E292" s="30"/>
      <c r="F292" s="31"/>
      <c r="G292" s="31"/>
      <c r="H292" s="31"/>
      <c r="I292" s="31"/>
      <c r="J292" s="31"/>
      <c r="K292" s="31"/>
      <c r="BJ292" s="4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</row>
    <row r="293" spans="1:81" x14ac:dyDescent="0.25">
      <c r="A293" s="4"/>
      <c r="B293" s="21"/>
      <c r="C293" s="4"/>
      <c r="D293" s="30"/>
      <c r="E293" s="30"/>
      <c r="F293" s="31"/>
      <c r="G293" s="31"/>
      <c r="H293" s="31"/>
      <c r="I293" s="31"/>
      <c r="J293" s="31"/>
      <c r="K293" s="31"/>
      <c r="BJ293" s="4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</row>
    <row r="294" spans="1:81" x14ac:dyDescent="0.25">
      <c r="A294" s="4"/>
      <c r="B294" s="21"/>
      <c r="C294" s="4"/>
      <c r="D294" s="30"/>
      <c r="E294" s="30"/>
      <c r="F294" s="31"/>
      <c r="G294" s="31"/>
      <c r="H294" s="31"/>
      <c r="I294" s="31"/>
      <c r="J294" s="31"/>
      <c r="K294" s="31"/>
      <c r="BJ294" s="4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</row>
    <row r="295" spans="1:81" x14ac:dyDescent="0.25">
      <c r="A295" s="4"/>
      <c r="B295" s="21"/>
      <c r="C295" s="4"/>
      <c r="D295" s="30"/>
      <c r="E295" s="30"/>
      <c r="F295" s="31"/>
      <c r="G295" s="31"/>
      <c r="H295" s="31"/>
      <c r="I295" s="31"/>
      <c r="J295" s="31"/>
      <c r="K295" s="31"/>
      <c r="BJ295" s="4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</row>
    <row r="296" spans="1:81" x14ac:dyDescent="0.25">
      <c r="A296" s="4"/>
      <c r="B296" s="21"/>
      <c r="C296" s="4"/>
      <c r="D296" s="30"/>
      <c r="E296" s="30"/>
      <c r="F296" s="31"/>
      <c r="G296" s="31"/>
      <c r="H296" s="31"/>
      <c r="I296" s="31"/>
      <c r="J296" s="31"/>
      <c r="K296" s="31"/>
      <c r="BJ296" s="4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</row>
    <row r="297" spans="1:81" x14ac:dyDescent="0.25">
      <c r="A297" s="4"/>
      <c r="B297" s="21"/>
      <c r="C297" s="4"/>
      <c r="D297" s="30"/>
      <c r="E297" s="30"/>
      <c r="F297" s="31"/>
      <c r="G297" s="31"/>
      <c r="H297" s="31"/>
      <c r="I297" s="31"/>
      <c r="J297" s="31"/>
      <c r="K297" s="31"/>
      <c r="BJ297" s="4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</row>
    <row r="298" spans="1:81" x14ac:dyDescent="0.25">
      <c r="A298" s="4"/>
      <c r="B298" s="21"/>
      <c r="C298" s="4"/>
      <c r="D298" s="30"/>
      <c r="E298" s="30"/>
      <c r="F298" s="31"/>
      <c r="G298" s="31"/>
      <c r="H298" s="31"/>
      <c r="I298" s="31"/>
      <c r="J298" s="31"/>
      <c r="K298" s="31"/>
      <c r="BJ298" s="4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</row>
    <row r="299" spans="1:81" x14ac:dyDescent="0.25">
      <c r="A299" s="4"/>
      <c r="B299" s="21"/>
      <c r="C299" s="4"/>
      <c r="D299" s="30"/>
      <c r="E299" s="30"/>
      <c r="F299" s="31"/>
      <c r="G299" s="31"/>
      <c r="H299" s="31"/>
      <c r="I299" s="31"/>
      <c r="J299" s="31"/>
      <c r="K299" s="31"/>
      <c r="BJ299" s="4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</row>
    <row r="300" spans="1:81" x14ac:dyDescent="0.25">
      <c r="A300" s="4"/>
      <c r="B300" s="21"/>
      <c r="C300" s="4"/>
      <c r="D300" s="30"/>
      <c r="E300" s="30"/>
      <c r="F300" s="31"/>
      <c r="G300" s="31"/>
      <c r="H300" s="31"/>
      <c r="I300" s="31"/>
      <c r="J300" s="31"/>
      <c r="K300" s="31"/>
      <c r="BJ300" s="4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</row>
    <row r="301" spans="1:81" x14ac:dyDescent="0.25">
      <c r="A301" s="4"/>
      <c r="B301" s="21"/>
      <c r="C301" s="4"/>
      <c r="D301" s="30"/>
      <c r="E301" s="30"/>
      <c r="F301" s="31"/>
      <c r="G301" s="31"/>
      <c r="H301" s="31"/>
      <c r="I301" s="31"/>
      <c r="J301" s="31"/>
      <c r="K301" s="31"/>
      <c r="BJ301" s="4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</row>
    <row r="302" spans="1:81" x14ac:dyDescent="0.25">
      <c r="A302" s="4"/>
      <c r="B302" s="21"/>
      <c r="C302" s="4"/>
      <c r="D302" s="30"/>
      <c r="E302" s="30"/>
      <c r="F302" s="31"/>
      <c r="G302" s="31"/>
      <c r="H302" s="31"/>
      <c r="I302" s="31"/>
      <c r="J302" s="31"/>
      <c r="K302" s="31"/>
      <c r="BJ302" s="4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</row>
    <row r="303" spans="1:81" x14ac:dyDescent="0.25">
      <c r="A303" s="4"/>
      <c r="B303" s="21"/>
      <c r="C303" s="4"/>
      <c r="D303" s="30"/>
      <c r="E303" s="30"/>
      <c r="F303" s="31"/>
      <c r="G303" s="31"/>
      <c r="H303" s="31"/>
      <c r="I303" s="31"/>
      <c r="J303" s="31"/>
      <c r="K303" s="31"/>
      <c r="BJ303" s="4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</row>
    <row r="304" spans="1:81" x14ac:dyDescent="0.25">
      <c r="A304" s="4"/>
      <c r="B304" s="21"/>
      <c r="C304" s="4"/>
      <c r="D304" s="30"/>
      <c r="E304" s="30"/>
      <c r="F304" s="31"/>
      <c r="G304" s="31"/>
      <c r="H304" s="31"/>
      <c r="I304" s="31"/>
      <c r="J304" s="31"/>
      <c r="K304" s="31"/>
      <c r="BJ304" s="4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</row>
    <row r="305" spans="1:81" x14ac:dyDescent="0.25">
      <c r="A305" s="4"/>
      <c r="B305" s="21"/>
      <c r="C305" s="4"/>
      <c r="D305" s="30"/>
      <c r="E305" s="30"/>
      <c r="F305" s="31"/>
      <c r="G305" s="31"/>
      <c r="H305" s="31"/>
      <c r="I305" s="31"/>
      <c r="J305" s="31"/>
      <c r="K305" s="31"/>
      <c r="BJ305" s="4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</row>
    <row r="306" spans="1:81" x14ac:dyDescent="0.25">
      <c r="A306" s="4"/>
      <c r="B306" s="21"/>
      <c r="C306" s="4"/>
      <c r="D306" s="30"/>
      <c r="E306" s="30"/>
      <c r="F306" s="31"/>
      <c r="G306" s="31"/>
      <c r="H306" s="31"/>
      <c r="I306" s="31"/>
      <c r="J306" s="31"/>
      <c r="K306" s="31"/>
      <c r="BJ306" s="4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</row>
    <row r="307" spans="1:81" x14ac:dyDescent="0.25">
      <c r="A307" s="4"/>
      <c r="B307" s="21"/>
      <c r="C307" s="4"/>
      <c r="D307" s="30"/>
      <c r="E307" s="30"/>
      <c r="F307" s="31"/>
      <c r="G307" s="31"/>
      <c r="H307" s="31"/>
      <c r="I307" s="31"/>
      <c r="J307" s="31"/>
      <c r="K307" s="31"/>
      <c r="BJ307" s="4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</row>
    <row r="308" spans="1:81" x14ac:dyDescent="0.25">
      <c r="A308" s="4"/>
      <c r="B308" s="21"/>
      <c r="C308" s="4"/>
      <c r="D308" s="30"/>
      <c r="E308" s="30"/>
      <c r="F308" s="31"/>
      <c r="G308" s="31"/>
      <c r="H308" s="31"/>
      <c r="I308" s="31"/>
      <c r="J308" s="31"/>
      <c r="K308" s="31"/>
      <c r="BJ308" s="4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</row>
    <row r="309" spans="1:81" x14ac:dyDescent="0.25">
      <c r="A309" s="4"/>
      <c r="B309" s="21"/>
      <c r="C309" s="4"/>
      <c r="D309" s="30"/>
      <c r="E309" s="30"/>
      <c r="F309" s="31"/>
      <c r="G309" s="31"/>
      <c r="H309" s="31"/>
      <c r="I309" s="31"/>
      <c r="J309" s="31"/>
      <c r="K309" s="31"/>
      <c r="BJ309" s="4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</row>
    <row r="310" spans="1:81" x14ac:dyDescent="0.25">
      <c r="A310" s="4"/>
      <c r="B310" s="21"/>
      <c r="C310" s="4"/>
      <c r="D310" s="30"/>
      <c r="E310" s="30"/>
      <c r="F310" s="31"/>
      <c r="G310" s="31"/>
      <c r="H310" s="31"/>
      <c r="I310" s="31"/>
      <c r="J310" s="31"/>
      <c r="K310" s="31"/>
      <c r="BJ310" s="4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</row>
    <row r="311" spans="1:81" x14ac:dyDescent="0.25">
      <c r="A311" s="4"/>
      <c r="B311" s="21"/>
      <c r="C311" s="4"/>
      <c r="D311" s="30"/>
      <c r="E311" s="30"/>
      <c r="F311" s="31"/>
      <c r="G311" s="31"/>
      <c r="H311" s="31"/>
      <c r="I311" s="31"/>
      <c r="J311" s="31"/>
      <c r="K311" s="31"/>
      <c r="BJ311" s="4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</row>
    <row r="312" spans="1:81" x14ac:dyDescent="0.25">
      <c r="A312" s="4"/>
      <c r="B312" s="21"/>
      <c r="C312" s="4"/>
      <c r="D312" s="30"/>
      <c r="E312" s="30"/>
      <c r="F312" s="31"/>
      <c r="G312" s="31"/>
      <c r="H312" s="31"/>
      <c r="I312" s="31"/>
      <c r="J312" s="31"/>
      <c r="K312" s="31"/>
      <c r="BJ312" s="4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</row>
    <row r="313" spans="1:81" x14ac:dyDescent="0.25">
      <c r="A313" s="4"/>
      <c r="B313" s="21"/>
      <c r="C313" s="4"/>
      <c r="D313" s="30"/>
      <c r="E313" s="30"/>
      <c r="F313" s="31"/>
      <c r="G313" s="31"/>
      <c r="H313" s="31"/>
      <c r="I313" s="31"/>
      <c r="J313" s="31"/>
      <c r="K313" s="31"/>
      <c r="BJ313" s="4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</row>
    <row r="314" spans="1:81" x14ac:dyDescent="0.25">
      <c r="A314" s="4"/>
      <c r="B314" s="21"/>
      <c r="C314" s="4"/>
      <c r="D314" s="30"/>
      <c r="E314" s="30"/>
      <c r="F314" s="31"/>
      <c r="G314" s="31"/>
      <c r="H314" s="31"/>
      <c r="I314" s="31"/>
      <c r="J314" s="31"/>
      <c r="K314" s="31"/>
      <c r="BJ314" s="4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</row>
    <row r="315" spans="1:81" x14ac:dyDescent="0.25">
      <c r="A315" s="4"/>
      <c r="B315" s="21"/>
      <c r="C315" s="4"/>
      <c r="D315" s="30"/>
      <c r="E315" s="30"/>
      <c r="F315" s="31"/>
      <c r="G315" s="31"/>
      <c r="H315" s="31"/>
      <c r="I315" s="31"/>
      <c r="J315" s="31"/>
      <c r="K315" s="31"/>
      <c r="BJ315" s="4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</row>
    <row r="316" spans="1:81" x14ac:dyDescent="0.25">
      <c r="A316" s="4"/>
      <c r="B316" s="21"/>
      <c r="C316" s="4"/>
      <c r="D316" s="30"/>
      <c r="E316" s="30"/>
      <c r="F316" s="31"/>
      <c r="G316" s="31"/>
      <c r="H316" s="31"/>
      <c r="I316" s="31"/>
      <c r="J316" s="31"/>
      <c r="K316" s="31"/>
      <c r="BJ316" s="4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</row>
    <row r="317" spans="1:81" x14ac:dyDescent="0.25">
      <c r="A317" s="4"/>
      <c r="B317" s="21"/>
      <c r="C317" s="4"/>
      <c r="D317" s="30"/>
      <c r="E317" s="30"/>
      <c r="F317" s="31"/>
      <c r="G317" s="31"/>
      <c r="H317" s="31"/>
      <c r="I317" s="31"/>
      <c r="J317" s="31"/>
      <c r="K317" s="31"/>
      <c r="BJ317" s="4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</row>
    <row r="318" spans="1:81" x14ac:dyDescent="0.25">
      <c r="A318" s="4"/>
      <c r="B318" s="21"/>
      <c r="C318" s="4"/>
      <c r="D318" s="30"/>
      <c r="E318" s="30"/>
      <c r="F318" s="31"/>
      <c r="G318" s="31"/>
      <c r="H318" s="31"/>
      <c r="I318" s="31"/>
      <c r="J318" s="31"/>
      <c r="K318" s="31"/>
      <c r="BJ318" s="4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</row>
    <row r="319" spans="1:81" x14ac:dyDescent="0.25">
      <c r="A319" s="4"/>
      <c r="B319" s="21"/>
      <c r="C319" s="4"/>
      <c r="D319" s="30"/>
      <c r="E319" s="30"/>
      <c r="F319" s="31"/>
      <c r="G319" s="31"/>
      <c r="H319" s="31"/>
      <c r="I319" s="31"/>
      <c r="J319" s="31"/>
      <c r="K319" s="31"/>
      <c r="BJ319" s="4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</row>
    <row r="320" spans="1:81" x14ac:dyDescent="0.25">
      <c r="A320" s="4"/>
      <c r="B320" s="21"/>
      <c r="C320" s="4"/>
      <c r="D320" s="30"/>
      <c r="E320" s="30"/>
      <c r="F320" s="31"/>
      <c r="G320" s="31"/>
      <c r="H320" s="31"/>
      <c r="I320" s="31"/>
      <c r="J320" s="31"/>
      <c r="K320" s="31"/>
      <c r="BJ320" s="4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</row>
    <row r="321" spans="1:81" x14ac:dyDescent="0.25">
      <c r="A321" s="4"/>
      <c r="B321" s="21"/>
      <c r="C321" s="4"/>
      <c r="D321" s="30"/>
      <c r="E321" s="30"/>
      <c r="F321" s="31"/>
      <c r="G321" s="31"/>
      <c r="H321" s="31"/>
      <c r="I321" s="31"/>
      <c r="J321" s="31"/>
      <c r="K321" s="31"/>
      <c r="BJ321" s="4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</row>
    <row r="322" spans="1:81" x14ac:dyDescent="0.25">
      <c r="A322" s="4"/>
      <c r="B322" s="21"/>
      <c r="C322" s="4"/>
      <c r="D322" s="30"/>
      <c r="E322" s="30"/>
      <c r="F322" s="31"/>
      <c r="G322" s="31"/>
      <c r="H322" s="31"/>
      <c r="I322" s="31"/>
      <c r="J322" s="31"/>
      <c r="K322" s="31"/>
      <c r="BJ322" s="4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</row>
    <row r="323" spans="1:81" x14ac:dyDescent="0.25">
      <c r="A323" s="4"/>
      <c r="B323" s="21"/>
      <c r="C323" s="4"/>
      <c r="D323" s="30"/>
      <c r="E323" s="30"/>
      <c r="F323" s="31"/>
      <c r="G323" s="31"/>
      <c r="H323" s="31"/>
      <c r="I323" s="31"/>
      <c r="J323" s="31"/>
      <c r="K323" s="31"/>
      <c r="BJ323" s="4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</row>
    <row r="324" spans="1:81" x14ac:dyDescent="0.25">
      <c r="A324" s="4"/>
      <c r="B324" s="21"/>
      <c r="C324" s="4"/>
      <c r="D324" s="30"/>
      <c r="E324" s="30"/>
      <c r="F324" s="31"/>
      <c r="G324" s="31"/>
      <c r="H324" s="31"/>
      <c r="I324" s="31"/>
      <c r="J324" s="31"/>
      <c r="K324" s="31"/>
      <c r="BJ324" s="4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</row>
    <row r="325" spans="1:81" x14ac:dyDescent="0.25">
      <c r="A325" s="4"/>
      <c r="B325" s="21"/>
      <c r="C325" s="4"/>
      <c r="D325" s="30"/>
      <c r="E325" s="30"/>
      <c r="F325" s="31"/>
      <c r="G325" s="31"/>
      <c r="H325" s="31"/>
      <c r="I325" s="31"/>
      <c r="J325" s="31"/>
      <c r="K325" s="31"/>
      <c r="BJ325" s="4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</row>
    <row r="326" spans="1:81" x14ac:dyDescent="0.25">
      <c r="A326" s="4"/>
      <c r="B326" s="21"/>
      <c r="C326" s="4"/>
      <c r="D326" s="30"/>
      <c r="E326" s="30"/>
      <c r="F326" s="31"/>
      <c r="G326" s="31"/>
      <c r="H326" s="31"/>
      <c r="I326" s="31"/>
      <c r="J326" s="31"/>
      <c r="K326" s="31"/>
      <c r="BJ326" s="4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</row>
    <row r="327" spans="1:81" x14ac:dyDescent="0.25">
      <c r="A327" s="4"/>
      <c r="B327" s="21"/>
      <c r="C327" s="4"/>
      <c r="D327" s="30"/>
      <c r="E327" s="30"/>
      <c r="F327" s="31"/>
      <c r="G327" s="31"/>
      <c r="H327" s="31"/>
      <c r="I327" s="31"/>
      <c r="J327" s="31"/>
      <c r="K327" s="31"/>
      <c r="BJ327" s="4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</row>
    <row r="328" spans="1:81" x14ac:dyDescent="0.25">
      <c r="A328" s="4"/>
      <c r="B328" s="21"/>
      <c r="C328" s="4"/>
      <c r="D328" s="30"/>
      <c r="E328" s="30"/>
      <c r="F328" s="31"/>
      <c r="G328" s="31"/>
      <c r="H328" s="31"/>
      <c r="I328" s="31"/>
      <c r="J328" s="31"/>
      <c r="K328" s="31"/>
      <c r="BJ328" s="4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</row>
    <row r="329" spans="1:81" x14ac:dyDescent="0.25">
      <c r="A329" s="4"/>
      <c r="B329" s="21"/>
      <c r="C329" s="4"/>
      <c r="D329" s="30"/>
      <c r="E329" s="30"/>
      <c r="F329" s="31"/>
      <c r="G329" s="31"/>
      <c r="H329" s="31"/>
      <c r="I329" s="31"/>
      <c r="J329" s="31"/>
      <c r="K329" s="31"/>
      <c r="BJ329" s="4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</row>
    <row r="330" spans="1:81" x14ac:dyDescent="0.25">
      <c r="A330" s="4"/>
      <c r="B330" s="21"/>
      <c r="C330" s="4"/>
      <c r="D330" s="30"/>
      <c r="E330" s="30"/>
      <c r="F330" s="31"/>
      <c r="G330" s="31"/>
      <c r="H330" s="31"/>
      <c r="I330" s="31"/>
      <c r="J330" s="31"/>
      <c r="K330" s="31"/>
      <c r="BJ330" s="4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</row>
    <row r="331" spans="1:81" x14ac:dyDescent="0.25">
      <c r="A331" s="4"/>
      <c r="B331" s="21"/>
      <c r="C331" s="4"/>
      <c r="D331" s="30"/>
      <c r="E331" s="30"/>
      <c r="F331" s="31"/>
      <c r="G331" s="31"/>
      <c r="H331" s="31"/>
      <c r="I331" s="31"/>
      <c r="J331" s="31"/>
      <c r="K331" s="31"/>
      <c r="BJ331" s="4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</row>
    <row r="332" spans="1:81" x14ac:dyDescent="0.25">
      <c r="A332" s="4"/>
      <c r="B332" s="21"/>
      <c r="C332" s="4"/>
      <c r="D332" s="30"/>
      <c r="E332" s="30"/>
      <c r="F332" s="31"/>
      <c r="G332" s="31"/>
      <c r="H332" s="31"/>
      <c r="I332" s="31"/>
      <c r="J332" s="31"/>
      <c r="K332" s="31"/>
      <c r="BJ332" s="4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</row>
    <row r="333" spans="1:81" x14ac:dyDescent="0.25">
      <c r="A333" s="4"/>
      <c r="B333" s="21"/>
      <c r="C333" s="4"/>
      <c r="D333" s="30"/>
      <c r="E333" s="30"/>
      <c r="F333" s="31"/>
      <c r="G333" s="31"/>
      <c r="H333" s="31"/>
      <c r="I333" s="31"/>
      <c r="J333" s="31"/>
      <c r="K333" s="31"/>
      <c r="BJ333" s="4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</row>
    <row r="334" spans="1:81" x14ac:dyDescent="0.25">
      <c r="A334" s="4"/>
      <c r="B334" s="21"/>
      <c r="C334" s="4"/>
      <c r="D334" s="30"/>
      <c r="E334" s="30"/>
      <c r="F334" s="31"/>
      <c r="G334" s="31"/>
      <c r="H334" s="31"/>
      <c r="I334" s="31"/>
      <c r="J334" s="31"/>
      <c r="K334" s="31"/>
      <c r="BJ334" s="4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</row>
    <row r="335" spans="1:81" x14ac:dyDescent="0.25">
      <c r="A335" s="4"/>
      <c r="B335" s="21"/>
      <c r="C335" s="4"/>
      <c r="D335" s="30"/>
      <c r="E335" s="30"/>
      <c r="F335" s="31"/>
      <c r="G335" s="31"/>
      <c r="H335" s="31"/>
      <c r="I335" s="31"/>
      <c r="J335" s="31"/>
      <c r="K335" s="31"/>
      <c r="BJ335" s="4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</row>
    <row r="336" spans="1:81" x14ac:dyDescent="0.25">
      <c r="A336" s="4"/>
      <c r="B336" s="21"/>
      <c r="C336" s="4"/>
      <c r="D336" s="30"/>
      <c r="E336" s="30"/>
      <c r="F336" s="31"/>
      <c r="G336" s="31"/>
      <c r="H336" s="31"/>
      <c r="I336" s="31"/>
      <c r="J336" s="31"/>
      <c r="K336" s="31"/>
      <c r="BJ336" s="4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</row>
    <row r="337" spans="1:81" x14ac:dyDescent="0.25">
      <c r="A337" s="4"/>
      <c r="B337" s="21"/>
      <c r="C337" s="4"/>
      <c r="D337" s="30"/>
      <c r="E337" s="30"/>
      <c r="F337" s="31"/>
      <c r="G337" s="31"/>
      <c r="H337" s="31"/>
      <c r="I337" s="31"/>
      <c r="J337" s="31"/>
      <c r="K337" s="31"/>
      <c r="BJ337" s="4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</row>
    <row r="338" spans="1:81" x14ac:dyDescent="0.25">
      <c r="A338" s="4"/>
      <c r="B338" s="21"/>
      <c r="C338" s="4"/>
      <c r="D338" s="30"/>
      <c r="E338" s="30"/>
      <c r="F338" s="31"/>
      <c r="G338" s="31"/>
      <c r="H338" s="31"/>
      <c r="I338" s="31"/>
      <c r="J338" s="31"/>
      <c r="K338" s="31"/>
      <c r="BJ338" s="4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</row>
    <row r="339" spans="1:81" x14ac:dyDescent="0.25">
      <c r="A339" s="4"/>
      <c r="B339" s="21"/>
      <c r="C339" s="4"/>
      <c r="D339" s="30"/>
      <c r="E339" s="30"/>
      <c r="F339" s="31"/>
      <c r="G339" s="31"/>
      <c r="H339" s="31"/>
      <c r="I339" s="31"/>
      <c r="J339" s="31"/>
      <c r="K339" s="31"/>
      <c r="BJ339" s="4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</row>
    <row r="340" spans="1:81" x14ac:dyDescent="0.25">
      <c r="A340" s="4"/>
      <c r="B340" s="21"/>
      <c r="C340" s="4"/>
      <c r="D340" s="30"/>
      <c r="E340" s="30"/>
      <c r="F340" s="31"/>
      <c r="G340" s="31"/>
      <c r="H340" s="31"/>
      <c r="I340" s="31"/>
      <c r="J340" s="31"/>
      <c r="K340" s="31"/>
      <c r="BJ340" s="4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</row>
    <row r="341" spans="1:81" x14ac:dyDescent="0.25">
      <c r="A341" s="4"/>
      <c r="B341" s="21"/>
      <c r="C341" s="4"/>
      <c r="D341" s="30"/>
      <c r="E341" s="30"/>
      <c r="F341" s="31"/>
      <c r="G341" s="31"/>
      <c r="H341" s="31"/>
      <c r="I341" s="31"/>
      <c r="J341" s="31"/>
      <c r="K341" s="31"/>
      <c r="BJ341" s="4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</row>
    <row r="342" spans="1:81" x14ac:dyDescent="0.25">
      <c r="A342" s="4"/>
      <c r="B342" s="21"/>
      <c r="C342" s="4"/>
      <c r="D342" s="30"/>
      <c r="E342" s="30"/>
      <c r="F342" s="31"/>
      <c r="G342" s="31"/>
      <c r="H342" s="31"/>
      <c r="I342" s="31"/>
      <c r="J342" s="31"/>
      <c r="K342" s="31"/>
      <c r="BJ342" s="4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</row>
    <row r="343" spans="1:81" x14ac:dyDescent="0.25">
      <c r="A343" s="4"/>
      <c r="B343" s="21"/>
      <c r="C343" s="4"/>
      <c r="D343" s="30"/>
      <c r="E343" s="30"/>
      <c r="F343" s="31"/>
      <c r="G343" s="31"/>
      <c r="H343" s="31"/>
      <c r="I343" s="31"/>
      <c r="J343" s="31"/>
      <c r="K343" s="31"/>
      <c r="BJ343" s="4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</row>
    <row r="344" spans="1:81" x14ac:dyDescent="0.25">
      <c r="A344" s="4"/>
      <c r="B344" s="21"/>
      <c r="C344" s="4"/>
      <c r="D344" s="30"/>
      <c r="E344" s="30"/>
      <c r="F344" s="31"/>
      <c r="G344" s="31"/>
      <c r="H344" s="31"/>
      <c r="I344" s="31"/>
      <c r="J344" s="31"/>
      <c r="K344" s="31"/>
      <c r="BJ344" s="4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</row>
    <row r="345" spans="1:81" x14ac:dyDescent="0.25">
      <c r="A345" s="4"/>
      <c r="B345" s="21"/>
      <c r="C345" s="4"/>
      <c r="D345" s="30"/>
      <c r="E345" s="30"/>
      <c r="F345" s="31"/>
      <c r="G345" s="31"/>
      <c r="H345" s="31"/>
      <c r="I345" s="31"/>
      <c r="J345" s="31"/>
      <c r="K345" s="31"/>
      <c r="BJ345" s="4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</row>
    <row r="346" spans="1:81" x14ac:dyDescent="0.25">
      <c r="A346" s="4"/>
      <c r="B346" s="21"/>
      <c r="C346" s="4"/>
      <c r="D346" s="30"/>
      <c r="E346" s="30"/>
      <c r="F346" s="31"/>
      <c r="G346" s="31"/>
      <c r="H346" s="31"/>
      <c r="I346" s="31"/>
      <c r="J346" s="31"/>
      <c r="K346" s="31"/>
      <c r="BJ346" s="4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</row>
    <row r="347" spans="1:81" x14ac:dyDescent="0.25">
      <c r="A347" s="4"/>
      <c r="B347" s="21"/>
      <c r="C347" s="4"/>
      <c r="D347" s="30"/>
      <c r="E347" s="30"/>
      <c r="F347" s="31"/>
      <c r="G347" s="31"/>
      <c r="H347" s="31"/>
      <c r="I347" s="31"/>
      <c r="J347" s="31"/>
      <c r="K347" s="31"/>
      <c r="BJ347" s="4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</row>
    <row r="348" spans="1:81" x14ac:dyDescent="0.25">
      <c r="A348" s="4"/>
      <c r="B348" s="21"/>
      <c r="C348" s="4"/>
      <c r="D348" s="30"/>
      <c r="E348" s="30"/>
      <c r="F348" s="31"/>
      <c r="G348" s="31"/>
      <c r="H348" s="31"/>
      <c r="I348" s="31"/>
      <c r="J348" s="31"/>
      <c r="K348" s="31"/>
      <c r="BJ348" s="4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</row>
    <row r="349" spans="1:81" x14ac:dyDescent="0.25">
      <c r="A349" s="4"/>
      <c r="B349" s="21"/>
      <c r="C349" s="4"/>
      <c r="D349" s="30"/>
      <c r="E349" s="30"/>
      <c r="F349" s="31"/>
      <c r="G349" s="31"/>
      <c r="H349" s="31"/>
      <c r="I349" s="31"/>
      <c r="J349" s="31"/>
      <c r="K349" s="31"/>
      <c r="BJ349" s="4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1:81" x14ac:dyDescent="0.25">
      <c r="A350" s="4"/>
      <c r="B350" s="21"/>
      <c r="C350" s="4"/>
      <c r="D350" s="30"/>
      <c r="E350" s="30"/>
      <c r="F350" s="31"/>
      <c r="G350" s="31"/>
      <c r="H350" s="31"/>
      <c r="I350" s="31"/>
      <c r="J350" s="31"/>
      <c r="K350" s="31"/>
      <c r="BJ350" s="4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</row>
    <row r="351" spans="1:81" x14ac:dyDescent="0.25">
      <c r="A351" s="4"/>
      <c r="B351" s="21"/>
      <c r="C351" s="4"/>
      <c r="D351" s="30"/>
      <c r="E351" s="30"/>
      <c r="F351" s="31"/>
      <c r="G351" s="31"/>
      <c r="H351" s="31"/>
      <c r="I351" s="31"/>
      <c r="J351" s="31"/>
      <c r="K351" s="31"/>
      <c r="BJ351" s="4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</row>
    <row r="352" spans="1:81" x14ac:dyDescent="0.25">
      <c r="A352" s="4"/>
      <c r="B352" s="21"/>
      <c r="C352" s="4"/>
      <c r="D352" s="30"/>
      <c r="E352" s="30"/>
      <c r="F352" s="31"/>
      <c r="G352" s="31"/>
      <c r="H352" s="31"/>
      <c r="I352" s="31"/>
      <c r="J352" s="31"/>
      <c r="K352" s="31"/>
      <c r="BJ352" s="4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1:81" x14ac:dyDescent="0.25">
      <c r="A353" s="4"/>
      <c r="B353" s="21"/>
      <c r="C353" s="4"/>
      <c r="D353" s="30"/>
      <c r="E353" s="30"/>
      <c r="F353" s="31"/>
      <c r="G353" s="31"/>
      <c r="H353" s="31"/>
      <c r="I353" s="31"/>
      <c r="J353" s="31"/>
      <c r="K353" s="31"/>
      <c r="BJ353" s="4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</row>
    <row r="354" spans="1:81" x14ac:dyDescent="0.25">
      <c r="A354" s="4"/>
      <c r="B354" s="21"/>
      <c r="C354" s="4"/>
      <c r="D354" s="30"/>
      <c r="E354" s="30"/>
      <c r="F354" s="31"/>
      <c r="G354" s="31"/>
      <c r="H354" s="31"/>
      <c r="I354" s="31"/>
      <c r="J354" s="31"/>
      <c r="K354" s="31"/>
      <c r="BJ354" s="4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</row>
    <row r="355" spans="1:81" x14ac:dyDescent="0.25">
      <c r="A355" s="4"/>
      <c r="B355" s="21"/>
      <c r="C355" s="4"/>
      <c r="D355" s="30"/>
      <c r="E355" s="30"/>
      <c r="F355" s="31"/>
      <c r="G355" s="31"/>
      <c r="H355" s="31"/>
      <c r="I355" s="31"/>
      <c r="J355" s="31"/>
      <c r="K355" s="31"/>
      <c r="BJ355" s="4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</row>
    <row r="356" spans="1:81" x14ac:dyDescent="0.25">
      <c r="A356" s="4"/>
      <c r="B356" s="21"/>
      <c r="C356" s="4"/>
      <c r="D356" s="30"/>
      <c r="E356" s="30"/>
      <c r="F356" s="31"/>
      <c r="G356" s="31"/>
      <c r="H356" s="31"/>
      <c r="I356" s="31"/>
      <c r="J356" s="31"/>
      <c r="K356" s="31"/>
      <c r="BJ356" s="4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</row>
    <row r="357" spans="1:81" x14ac:dyDescent="0.25">
      <c r="A357" s="4"/>
      <c r="B357" s="21"/>
      <c r="C357" s="4"/>
      <c r="D357" s="30"/>
      <c r="E357" s="30"/>
      <c r="F357" s="31"/>
      <c r="G357" s="31"/>
      <c r="H357" s="31"/>
      <c r="I357" s="31"/>
      <c r="J357" s="31"/>
      <c r="K357" s="31"/>
      <c r="BJ357" s="4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</row>
    <row r="358" spans="1:81" x14ac:dyDescent="0.25">
      <c r="A358" s="4"/>
      <c r="B358" s="21"/>
      <c r="C358" s="4"/>
      <c r="D358" s="30"/>
      <c r="E358" s="30"/>
      <c r="F358" s="31"/>
      <c r="G358" s="31"/>
      <c r="H358" s="31"/>
      <c r="I358" s="31"/>
      <c r="J358" s="31"/>
      <c r="K358" s="31"/>
      <c r="BJ358" s="4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</row>
    <row r="359" spans="1:81" x14ac:dyDescent="0.25">
      <c r="A359" s="4"/>
      <c r="B359" s="21"/>
      <c r="C359" s="4"/>
      <c r="D359" s="30"/>
      <c r="E359" s="30"/>
      <c r="F359" s="31"/>
      <c r="G359" s="31"/>
      <c r="H359" s="31"/>
      <c r="I359" s="31"/>
      <c r="J359" s="31"/>
      <c r="K359" s="31"/>
      <c r="BJ359" s="4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</row>
    <row r="360" spans="1:81" x14ac:dyDescent="0.25">
      <c r="A360" s="4"/>
      <c r="B360" s="21"/>
      <c r="C360" s="4"/>
      <c r="D360" s="30"/>
      <c r="E360" s="30"/>
      <c r="F360" s="31"/>
      <c r="G360" s="31"/>
      <c r="H360" s="31"/>
      <c r="I360" s="31"/>
      <c r="J360" s="31"/>
      <c r="K360" s="31"/>
      <c r="BJ360" s="4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</row>
    <row r="361" spans="1:81" x14ac:dyDescent="0.25">
      <c r="A361" s="4"/>
      <c r="B361" s="21"/>
      <c r="C361" s="4"/>
      <c r="D361" s="30"/>
      <c r="E361" s="30"/>
      <c r="F361" s="31"/>
      <c r="G361" s="31"/>
      <c r="H361" s="31"/>
      <c r="I361" s="31"/>
      <c r="J361" s="31"/>
      <c r="K361" s="31"/>
      <c r="BJ361" s="4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</row>
    <row r="362" spans="1:81" x14ac:dyDescent="0.25">
      <c r="A362" s="4"/>
      <c r="B362" s="21"/>
      <c r="C362" s="4"/>
      <c r="D362" s="30"/>
      <c r="E362" s="30"/>
      <c r="F362" s="31"/>
      <c r="G362" s="31"/>
      <c r="H362" s="31"/>
      <c r="I362" s="31"/>
      <c r="J362" s="31"/>
      <c r="K362" s="31"/>
      <c r="BJ362" s="4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</row>
    <row r="363" spans="1:81" x14ac:dyDescent="0.25">
      <c r="A363" s="4"/>
      <c r="B363" s="21"/>
      <c r="C363" s="4"/>
      <c r="D363" s="30"/>
      <c r="E363" s="30"/>
      <c r="F363" s="31"/>
      <c r="G363" s="31"/>
      <c r="H363" s="31"/>
      <c r="I363" s="31"/>
      <c r="J363" s="31"/>
      <c r="K363" s="31"/>
      <c r="BJ363" s="4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</row>
    <row r="364" spans="1:81" x14ac:dyDescent="0.25">
      <c r="A364" s="4"/>
      <c r="B364" s="21"/>
      <c r="C364" s="4"/>
      <c r="D364" s="30"/>
      <c r="E364" s="30"/>
      <c r="F364" s="31"/>
      <c r="G364" s="31"/>
      <c r="H364" s="31"/>
      <c r="I364" s="31"/>
      <c r="J364" s="31"/>
      <c r="K364" s="31"/>
      <c r="BJ364" s="4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</row>
    <row r="365" spans="1:81" x14ac:dyDescent="0.25">
      <c r="A365" s="4"/>
      <c r="B365" s="21"/>
      <c r="C365" s="4"/>
      <c r="D365" s="30"/>
      <c r="E365" s="30"/>
      <c r="F365" s="31"/>
      <c r="G365" s="31"/>
      <c r="H365" s="31"/>
      <c r="I365" s="31"/>
      <c r="J365" s="31"/>
      <c r="K365" s="31"/>
      <c r="BJ365" s="4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</row>
    <row r="366" spans="1:81" x14ac:dyDescent="0.25">
      <c r="A366" s="4"/>
      <c r="B366" s="21"/>
      <c r="C366" s="4"/>
      <c r="D366" s="30"/>
      <c r="E366" s="30"/>
      <c r="F366" s="31"/>
      <c r="G366" s="31"/>
      <c r="H366" s="31"/>
      <c r="I366" s="31"/>
      <c r="J366" s="31"/>
      <c r="K366" s="31"/>
      <c r="BJ366" s="4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</row>
    <row r="367" spans="1:81" x14ac:dyDescent="0.25">
      <c r="A367" s="4"/>
      <c r="B367" s="21"/>
      <c r="C367" s="4"/>
      <c r="D367" s="30"/>
      <c r="E367" s="30"/>
      <c r="F367" s="31"/>
      <c r="G367" s="31"/>
      <c r="H367" s="31"/>
      <c r="I367" s="31"/>
      <c r="J367" s="31"/>
      <c r="K367" s="31"/>
      <c r="BJ367" s="4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</row>
    <row r="368" spans="1:81" x14ac:dyDescent="0.25">
      <c r="A368" s="4"/>
      <c r="B368" s="21"/>
      <c r="C368" s="4"/>
      <c r="D368" s="30"/>
      <c r="E368" s="30"/>
      <c r="F368" s="31"/>
      <c r="G368" s="31"/>
      <c r="H368" s="31"/>
      <c r="I368" s="31"/>
      <c r="J368" s="31"/>
      <c r="K368" s="31"/>
      <c r="BJ368" s="4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</row>
    <row r="369" spans="1:81" x14ac:dyDescent="0.25">
      <c r="A369" s="4"/>
      <c r="B369" s="21"/>
      <c r="C369" s="4"/>
      <c r="D369" s="30"/>
      <c r="E369" s="30"/>
      <c r="F369" s="31"/>
      <c r="G369" s="31"/>
      <c r="H369" s="31"/>
      <c r="I369" s="31"/>
      <c r="J369" s="31"/>
      <c r="K369" s="31"/>
      <c r="BJ369" s="4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</row>
    <row r="370" spans="1:81" x14ac:dyDescent="0.25">
      <c r="A370" s="4"/>
      <c r="B370" s="21"/>
      <c r="C370" s="4"/>
      <c r="D370" s="30"/>
      <c r="E370" s="30"/>
      <c r="F370" s="31"/>
      <c r="G370" s="31"/>
      <c r="H370" s="31"/>
      <c r="I370" s="31"/>
      <c r="J370" s="31"/>
      <c r="K370" s="31"/>
      <c r="BJ370" s="4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</row>
    <row r="371" spans="1:81" x14ac:dyDescent="0.25">
      <c r="A371" s="4"/>
      <c r="B371" s="21"/>
      <c r="C371" s="4"/>
      <c r="D371" s="30"/>
      <c r="E371" s="30"/>
      <c r="F371" s="31"/>
      <c r="G371" s="31"/>
      <c r="H371" s="31"/>
      <c r="I371" s="31"/>
      <c r="J371" s="31"/>
      <c r="K371" s="31"/>
      <c r="BJ371" s="4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</row>
    <row r="372" spans="1:81" x14ac:dyDescent="0.25">
      <c r="A372" s="4"/>
      <c r="B372" s="21"/>
      <c r="C372" s="4"/>
      <c r="D372" s="30"/>
      <c r="E372" s="30"/>
      <c r="F372" s="31"/>
      <c r="G372" s="31"/>
      <c r="H372" s="31"/>
      <c r="I372" s="31"/>
      <c r="J372" s="31"/>
      <c r="K372" s="31"/>
      <c r="BJ372" s="4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1:81" x14ac:dyDescent="0.25">
      <c r="A373" s="4"/>
      <c r="B373" s="21"/>
      <c r="C373" s="4"/>
      <c r="D373" s="30"/>
      <c r="E373" s="30"/>
      <c r="F373" s="31"/>
      <c r="G373" s="31"/>
      <c r="H373" s="31"/>
      <c r="I373" s="31"/>
      <c r="J373" s="31"/>
      <c r="K373" s="31"/>
      <c r="BJ373" s="4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</row>
    <row r="374" spans="1:81" x14ac:dyDescent="0.25">
      <c r="A374" s="4"/>
      <c r="B374" s="21"/>
      <c r="C374" s="4"/>
      <c r="D374" s="30"/>
      <c r="E374" s="30"/>
      <c r="F374" s="31"/>
      <c r="G374" s="31"/>
      <c r="H374" s="31"/>
      <c r="I374" s="31"/>
      <c r="J374" s="31"/>
      <c r="K374" s="31"/>
      <c r="BJ374" s="4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</row>
    <row r="375" spans="1:81" x14ac:dyDescent="0.25">
      <c r="A375" s="4"/>
      <c r="B375" s="21"/>
      <c r="C375" s="4"/>
      <c r="D375" s="30"/>
      <c r="E375" s="30"/>
      <c r="F375" s="31"/>
      <c r="G375" s="31"/>
      <c r="H375" s="31"/>
      <c r="I375" s="31"/>
      <c r="J375" s="31"/>
      <c r="K375" s="31"/>
      <c r="BJ375" s="4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</row>
    <row r="376" spans="1:81" x14ac:dyDescent="0.25">
      <c r="A376" s="4"/>
      <c r="B376" s="21"/>
      <c r="C376" s="4"/>
      <c r="D376" s="30"/>
      <c r="E376" s="30"/>
      <c r="F376" s="31"/>
      <c r="G376" s="31"/>
      <c r="H376" s="31"/>
      <c r="I376" s="31"/>
      <c r="J376" s="31"/>
      <c r="K376" s="31"/>
      <c r="BJ376" s="4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</row>
    <row r="377" spans="1:81" x14ac:dyDescent="0.25">
      <c r="A377" s="4"/>
      <c r="B377" s="21"/>
      <c r="C377" s="4"/>
      <c r="D377" s="30"/>
      <c r="E377" s="30"/>
      <c r="F377" s="31"/>
      <c r="G377" s="31"/>
      <c r="H377" s="31"/>
      <c r="I377" s="31"/>
      <c r="J377" s="31"/>
      <c r="K377" s="31"/>
      <c r="BJ377" s="4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</row>
    <row r="378" spans="1:81" x14ac:dyDescent="0.25">
      <c r="A378" s="4"/>
      <c r="B378" s="21"/>
      <c r="C378" s="4"/>
      <c r="D378" s="30"/>
      <c r="E378" s="30"/>
      <c r="F378" s="31"/>
      <c r="G378" s="31"/>
      <c r="H378" s="31"/>
      <c r="I378" s="31"/>
      <c r="J378" s="31"/>
      <c r="K378" s="31"/>
      <c r="BJ378" s="4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</row>
    <row r="379" spans="1:81" x14ac:dyDescent="0.25">
      <c r="A379" s="4"/>
      <c r="B379" s="21"/>
      <c r="C379" s="4"/>
      <c r="D379" s="30"/>
      <c r="E379" s="30"/>
      <c r="F379" s="31"/>
      <c r="G379" s="31"/>
      <c r="H379" s="31"/>
      <c r="I379" s="31"/>
      <c r="J379" s="31"/>
      <c r="K379" s="31"/>
      <c r="BJ379" s="4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</row>
    <row r="380" spans="1:81" x14ac:dyDescent="0.25">
      <c r="A380" s="4"/>
      <c r="B380" s="21"/>
      <c r="C380" s="4"/>
      <c r="D380" s="30"/>
      <c r="E380" s="30"/>
      <c r="F380" s="31"/>
      <c r="G380" s="31"/>
      <c r="H380" s="31"/>
      <c r="I380" s="31"/>
      <c r="J380" s="31"/>
      <c r="K380" s="31"/>
      <c r="BJ380" s="4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</row>
    <row r="381" spans="1:81" x14ac:dyDescent="0.25">
      <c r="A381" s="4"/>
      <c r="B381" s="21"/>
      <c r="C381" s="4"/>
      <c r="D381" s="30"/>
      <c r="E381" s="30"/>
      <c r="F381" s="31"/>
      <c r="G381" s="31"/>
      <c r="H381" s="31"/>
      <c r="I381" s="31"/>
      <c r="J381" s="31"/>
      <c r="K381" s="31"/>
      <c r="BJ381" s="4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</row>
    <row r="382" spans="1:81" x14ac:dyDescent="0.25">
      <c r="A382" s="4"/>
      <c r="B382" s="21"/>
      <c r="C382" s="4"/>
      <c r="D382" s="30"/>
      <c r="E382" s="30"/>
      <c r="F382" s="31"/>
      <c r="G382" s="31"/>
      <c r="H382" s="31"/>
      <c r="I382" s="31"/>
      <c r="J382" s="31"/>
      <c r="K382" s="31"/>
      <c r="BJ382" s="4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</row>
    <row r="383" spans="1:81" x14ac:dyDescent="0.25">
      <c r="A383" s="4"/>
      <c r="B383" s="21"/>
      <c r="C383" s="4"/>
      <c r="D383" s="30"/>
      <c r="E383" s="30"/>
      <c r="F383" s="31"/>
      <c r="G383" s="31"/>
      <c r="H383" s="31"/>
      <c r="I383" s="31"/>
      <c r="J383" s="31"/>
      <c r="K383" s="31"/>
      <c r="BJ383" s="4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</row>
    <row r="384" spans="1:81" x14ac:dyDescent="0.25">
      <c r="A384" s="4"/>
      <c r="B384" s="21"/>
      <c r="C384" s="4"/>
      <c r="D384" s="30"/>
      <c r="E384" s="30"/>
      <c r="F384" s="31"/>
      <c r="G384" s="31"/>
      <c r="H384" s="31"/>
      <c r="I384" s="31"/>
      <c r="J384" s="31"/>
      <c r="K384" s="31"/>
      <c r="BJ384" s="4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1:81" x14ac:dyDescent="0.25">
      <c r="A385" s="4"/>
      <c r="B385" s="21"/>
      <c r="C385" s="4"/>
      <c r="D385" s="30"/>
      <c r="E385" s="30"/>
      <c r="F385" s="31"/>
      <c r="G385" s="31"/>
      <c r="H385" s="31"/>
      <c r="I385" s="31"/>
      <c r="J385" s="31"/>
      <c r="K385" s="31"/>
      <c r="BJ385" s="4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1:81" x14ac:dyDescent="0.25">
      <c r="A386" s="4"/>
      <c r="B386" s="21"/>
      <c r="C386" s="4"/>
      <c r="D386" s="30"/>
      <c r="E386" s="30"/>
      <c r="F386" s="31"/>
      <c r="G386" s="31"/>
      <c r="H386" s="31"/>
      <c r="I386" s="31"/>
      <c r="J386" s="31"/>
      <c r="K386" s="31"/>
      <c r="BJ386" s="4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</row>
    <row r="387" spans="1:81" x14ac:dyDescent="0.25">
      <c r="A387" s="4"/>
      <c r="B387" s="21"/>
      <c r="C387" s="4"/>
      <c r="D387" s="30"/>
      <c r="E387" s="30"/>
      <c r="F387" s="31"/>
      <c r="G387" s="31"/>
      <c r="H387" s="31"/>
      <c r="I387" s="31"/>
      <c r="J387" s="31"/>
      <c r="K387" s="31"/>
      <c r="BJ387" s="4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</row>
    <row r="388" spans="1:81" x14ac:dyDescent="0.25">
      <c r="A388" s="4"/>
      <c r="B388" s="21"/>
      <c r="C388" s="4"/>
      <c r="D388" s="30"/>
      <c r="E388" s="30"/>
      <c r="F388" s="31"/>
      <c r="G388" s="31"/>
      <c r="H388" s="31"/>
      <c r="I388" s="31"/>
      <c r="J388" s="31"/>
      <c r="K388" s="31"/>
      <c r="BJ388" s="4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</row>
    <row r="389" spans="1:81" x14ac:dyDescent="0.25">
      <c r="A389" s="4"/>
      <c r="B389" s="21"/>
      <c r="C389" s="4"/>
      <c r="D389" s="30"/>
      <c r="E389" s="30"/>
      <c r="F389" s="31"/>
      <c r="G389" s="31"/>
      <c r="H389" s="31"/>
      <c r="I389" s="31"/>
      <c r="J389" s="31"/>
      <c r="K389" s="31"/>
      <c r="BJ389" s="4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</row>
    <row r="390" spans="1:81" x14ac:dyDescent="0.25">
      <c r="A390" s="4"/>
      <c r="B390" s="21"/>
      <c r="C390" s="4"/>
      <c r="D390" s="30"/>
      <c r="E390" s="30"/>
      <c r="F390" s="31"/>
      <c r="G390" s="31"/>
      <c r="H390" s="31"/>
      <c r="I390" s="31"/>
      <c r="J390" s="31"/>
      <c r="K390" s="31"/>
      <c r="BJ390" s="4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</row>
    <row r="391" spans="1:81" x14ac:dyDescent="0.25">
      <c r="A391" s="4"/>
      <c r="B391" s="21"/>
      <c r="C391" s="4"/>
      <c r="D391" s="30"/>
      <c r="E391" s="30"/>
      <c r="F391" s="31"/>
      <c r="G391" s="31"/>
      <c r="H391" s="31"/>
      <c r="I391" s="31"/>
      <c r="J391" s="31"/>
      <c r="K391" s="31"/>
      <c r="BJ391" s="4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</row>
    <row r="392" spans="1:81" x14ac:dyDescent="0.25">
      <c r="A392" s="4"/>
      <c r="B392" s="21"/>
      <c r="C392" s="4"/>
      <c r="D392" s="30"/>
      <c r="E392" s="30"/>
      <c r="F392" s="31"/>
      <c r="G392" s="31"/>
      <c r="H392" s="31"/>
      <c r="I392" s="31"/>
      <c r="J392" s="31"/>
      <c r="K392" s="31"/>
      <c r="BJ392" s="4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1:81" x14ac:dyDescent="0.25">
      <c r="A393" s="4"/>
      <c r="B393" s="21"/>
      <c r="C393" s="4"/>
      <c r="D393" s="30"/>
      <c r="E393" s="30"/>
      <c r="F393" s="31"/>
      <c r="G393" s="31"/>
      <c r="H393" s="31"/>
      <c r="I393" s="31"/>
      <c r="J393" s="31"/>
      <c r="K393" s="31"/>
      <c r="BJ393" s="4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</row>
    <row r="394" spans="1:81" x14ac:dyDescent="0.25">
      <c r="A394" s="4"/>
      <c r="B394" s="21"/>
      <c r="C394" s="4"/>
      <c r="D394" s="30"/>
      <c r="E394" s="30"/>
      <c r="F394" s="31"/>
      <c r="G394" s="31"/>
      <c r="H394" s="31"/>
      <c r="I394" s="31"/>
      <c r="J394" s="31"/>
      <c r="K394" s="31"/>
      <c r="BJ394" s="4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</row>
    <row r="395" spans="1:81" x14ac:dyDescent="0.25">
      <c r="A395" s="4"/>
      <c r="B395" s="21"/>
      <c r="C395" s="4"/>
      <c r="D395" s="30"/>
      <c r="E395" s="30"/>
      <c r="F395" s="31"/>
      <c r="G395" s="31"/>
      <c r="H395" s="31"/>
      <c r="I395" s="31"/>
      <c r="J395" s="31"/>
      <c r="K395" s="31"/>
      <c r="BJ395" s="4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</row>
    <row r="396" spans="1:81" x14ac:dyDescent="0.25">
      <c r="A396" s="4"/>
      <c r="B396" s="21"/>
      <c r="C396" s="4"/>
      <c r="D396" s="30"/>
      <c r="E396" s="30"/>
      <c r="F396" s="31"/>
      <c r="G396" s="31"/>
      <c r="H396" s="31"/>
      <c r="I396" s="31"/>
      <c r="J396" s="31"/>
      <c r="K396" s="31"/>
      <c r="BJ396" s="4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</row>
    <row r="397" spans="1:81" x14ac:dyDescent="0.25">
      <c r="A397" s="4"/>
      <c r="B397" s="21"/>
      <c r="C397" s="4"/>
      <c r="D397" s="30"/>
      <c r="E397" s="30"/>
      <c r="F397" s="31"/>
      <c r="G397" s="31"/>
      <c r="H397" s="31"/>
      <c r="I397" s="31"/>
      <c r="J397" s="31"/>
      <c r="K397" s="31"/>
      <c r="BJ397" s="4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</row>
    <row r="398" spans="1:81" x14ac:dyDescent="0.25">
      <c r="A398" s="4"/>
      <c r="B398" s="21"/>
      <c r="C398" s="4"/>
      <c r="D398" s="30"/>
      <c r="E398" s="30"/>
      <c r="F398" s="31"/>
      <c r="G398" s="31"/>
      <c r="H398" s="31"/>
      <c r="I398" s="31"/>
      <c r="J398" s="31"/>
      <c r="K398" s="31"/>
      <c r="BJ398" s="4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</row>
    <row r="399" spans="1:81" x14ac:dyDescent="0.25">
      <c r="A399" s="4"/>
      <c r="B399" s="21"/>
      <c r="C399" s="4"/>
      <c r="D399" s="30"/>
      <c r="E399" s="30"/>
      <c r="F399" s="31"/>
      <c r="G399" s="31"/>
      <c r="H399" s="31"/>
      <c r="I399" s="31"/>
      <c r="J399" s="31"/>
      <c r="K399" s="31"/>
      <c r="BJ399" s="4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</row>
    <row r="400" spans="1:81" x14ac:dyDescent="0.25">
      <c r="A400" s="4"/>
      <c r="B400" s="21"/>
      <c r="C400" s="4"/>
      <c r="D400" s="30"/>
      <c r="E400" s="30"/>
      <c r="F400" s="31"/>
      <c r="G400" s="31"/>
      <c r="H400" s="31"/>
      <c r="I400" s="31"/>
      <c r="J400" s="31"/>
      <c r="K400" s="31"/>
      <c r="BJ400" s="4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</row>
    <row r="401" spans="1:81" x14ac:dyDescent="0.25">
      <c r="A401" s="4"/>
      <c r="B401" s="21"/>
      <c r="C401" s="4"/>
      <c r="D401" s="30"/>
      <c r="E401" s="30"/>
      <c r="F401" s="31"/>
      <c r="G401" s="31"/>
      <c r="H401" s="31"/>
      <c r="I401" s="31"/>
      <c r="J401" s="31"/>
      <c r="K401" s="31"/>
      <c r="BJ401" s="4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</row>
    <row r="402" spans="1:81" x14ac:dyDescent="0.25">
      <c r="A402" s="4"/>
      <c r="B402" s="21"/>
      <c r="C402" s="4"/>
      <c r="D402" s="30"/>
      <c r="E402" s="30"/>
      <c r="F402" s="31"/>
      <c r="G402" s="31"/>
      <c r="H402" s="31"/>
      <c r="I402" s="31"/>
      <c r="J402" s="31"/>
      <c r="K402" s="31"/>
      <c r="BJ402" s="4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</row>
    <row r="403" spans="1:81" x14ac:dyDescent="0.25">
      <c r="A403" s="4"/>
      <c r="B403" s="21"/>
      <c r="C403" s="4"/>
      <c r="D403" s="30"/>
      <c r="E403" s="30"/>
      <c r="F403" s="31"/>
      <c r="G403" s="31"/>
      <c r="H403" s="31"/>
      <c r="I403" s="31"/>
      <c r="J403" s="31"/>
      <c r="K403" s="31"/>
      <c r="BJ403" s="4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</row>
    <row r="404" spans="1:81" x14ac:dyDescent="0.25">
      <c r="A404" s="4"/>
      <c r="B404" s="21"/>
      <c r="C404" s="4"/>
      <c r="D404" s="30"/>
      <c r="E404" s="30"/>
      <c r="F404" s="31"/>
      <c r="G404" s="31"/>
      <c r="H404" s="31"/>
      <c r="I404" s="31"/>
      <c r="J404" s="31"/>
      <c r="K404" s="31"/>
      <c r="BJ404" s="4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</row>
    <row r="405" spans="1:81" x14ac:dyDescent="0.25">
      <c r="A405" s="4"/>
      <c r="B405" s="21"/>
      <c r="C405" s="4"/>
      <c r="D405" s="30"/>
      <c r="E405" s="30"/>
      <c r="F405" s="31"/>
      <c r="G405" s="31"/>
      <c r="H405" s="31"/>
      <c r="I405" s="31"/>
      <c r="J405" s="31"/>
      <c r="K405" s="31"/>
      <c r="BJ405" s="4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</row>
    <row r="406" spans="1:81" x14ac:dyDescent="0.25">
      <c r="A406" s="4"/>
      <c r="B406" s="21"/>
      <c r="C406" s="4"/>
      <c r="D406" s="30"/>
      <c r="E406" s="30"/>
      <c r="F406" s="31"/>
      <c r="G406" s="31"/>
      <c r="H406" s="31"/>
      <c r="I406" s="31"/>
      <c r="J406" s="31"/>
      <c r="K406" s="31"/>
      <c r="BJ406" s="4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</row>
    <row r="407" spans="1:81" x14ac:dyDescent="0.25">
      <c r="A407" s="4"/>
      <c r="B407" s="21"/>
      <c r="C407" s="4"/>
      <c r="D407" s="30"/>
      <c r="E407" s="30"/>
      <c r="F407" s="31"/>
      <c r="G407" s="31"/>
      <c r="H407" s="31"/>
      <c r="I407" s="31"/>
      <c r="J407" s="31"/>
      <c r="K407" s="31"/>
      <c r="BJ407" s="4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</row>
    <row r="408" spans="1:81" x14ac:dyDescent="0.25">
      <c r="A408" s="4"/>
      <c r="B408" s="21"/>
      <c r="C408" s="4"/>
      <c r="D408" s="30"/>
      <c r="E408" s="30"/>
      <c r="F408" s="31"/>
      <c r="G408" s="31"/>
      <c r="H408" s="31"/>
      <c r="I408" s="31"/>
      <c r="J408" s="31"/>
      <c r="K408" s="31"/>
      <c r="BJ408" s="4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</row>
    <row r="409" spans="1:81" x14ac:dyDescent="0.25">
      <c r="A409" s="4"/>
      <c r="B409" s="21"/>
      <c r="C409" s="4"/>
      <c r="D409" s="30"/>
      <c r="E409" s="30"/>
      <c r="F409" s="31"/>
      <c r="G409" s="31"/>
      <c r="H409" s="31"/>
      <c r="I409" s="31"/>
      <c r="J409" s="31"/>
      <c r="K409" s="31"/>
      <c r="BJ409" s="4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</row>
    <row r="410" spans="1:81" x14ac:dyDescent="0.25">
      <c r="A410" s="4"/>
      <c r="B410" s="21"/>
      <c r="C410" s="4"/>
      <c r="D410" s="30"/>
      <c r="E410" s="30"/>
      <c r="F410" s="31"/>
      <c r="G410" s="31"/>
      <c r="H410" s="31"/>
      <c r="I410" s="31"/>
      <c r="J410" s="31"/>
      <c r="K410" s="31"/>
      <c r="BJ410" s="4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</row>
    <row r="411" spans="1:81" x14ac:dyDescent="0.25">
      <c r="A411" s="4"/>
      <c r="B411" s="21"/>
      <c r="C411" s="4"/>
      <c r="D411" s="30"/>
      <c r="E411" s="30"/>
      <c r="F411" s="31"/>
      <c r="G411" s="31"/>
      <c r="H411" s="31"/>
      <c r="I411" s="31"/>
      <c r="J411" s="31"/>
      <c r="K411" s="31"/>
      <c r="BJ411" s="4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</row>
    <row r="412" spans="1:81" x14ac:dyDescent="0.25">
      <c r="A412" s="4"/>
      <c r="B412" s="21"/>
      <c r="C412" s="4"/>
      <c r="D412" s="30"/>
      <c r="E412" s="30"/>
      <c r="F412" s="31"/>
      <c r="G412" s="31"/>
      <c r="H412" s="31"/>
      <c r="I412" s="31"/>
      <c r="J412" s="31"/>
      <c r="K412" s="31"/>
      <c r="BJ412" s="4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</row>
    <row r="413" spans="1:81" x14ac:dyDescent="0.25">
      <c r="A413" s="4"/>
      <c r="B413" s="21"/>
      <c r="C413" s="4"/>
      <c r="D413" s="30"/>
      <c r="E413" s="30"/>
      <c r="F413" s="31"/>
      <c r="G413" s="31"/>
      <c r="H413" s="31"/>
      <c r="I413" s="31"/>
      <c r="J413" s="31"/>
      <c r="K413" s="31"/>
      <c r="BJ413" s="4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</row>
    <row r="414" spans="1:81" x14ac:dyDescent="0.25">
      <c r="A414" s="4"/>
      <c r="B414" s="21"/>
      <c r="C414" s="4"/>
      <c r="D414" s="30"/>
      <c r="E414" s="30"/>
      <c r="F414" s="31"/>
      <c r="G414" s="31"/>
      <c r="H414" s="31"/>
      <c r="I414" s="31"/>
      <c r="J414" s="31"/>
      <c r="K414" s="31"/>
      <c r="BJ414" s="4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</row>
    <row r="415" spans="1:81" x14ac:dyDescent="0.25">
      <c r="A415" s="4"/>
      <c r="B415" s="21"/>
      <c r="C415" s="4"/>
      <c r="D415" s="30"/>
      <c r="E415" s="30"/>
      <c r="F415" s="31"/>
      <c r="G415" s="31"/>
      <c r="H415" s="31"/>
      <c r="I415" s="31"/>
      <c r="J415" s="31"/>
      <c r="K415" s="31"/>
      <c r="BJ415" s="4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</row>
    <row r="416" spans="1:81" x14ac:dyDescent="0.25">
      <c r="A416" s="4"/>
      <c r="B416" s="21"/>
      <c r="C416" s="4"/>
      <c r="D416" s="30"/>
      <c r="E416" s="30"/>
      <c r="F416" s="31"/>
      <c r="G416" s="31"/>
      <c r="H416" s="31"/>
      <c r="I416" s="31"/>
      <c r="J416" s="31"/>
      <c r="K416" s="31"/>
      <c r="BJ416" s="4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</row>
    <row r="417" spans="1:81" x14ac:dyDescent="0.25">
      <c r="A417" s="4"/>
      <c r="B417" s="21"/>
      <c r="C417" s="4"/>
      <c r="D417" s="30"/>
      <c r="E417" s="30"/>
      <c r="F417" s="31"/>
      <c r="G417" s="31"/>
      <c r="H417" s="31"/>
      <c r="I417" s="31"/>
      <c r="J417" s="31"/>
      <c r="K417" s="31"/>
      <c r="BJ417" s="4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</row>
    <row r="418" spans="1:81" x14ac:dyDescent="0.25">
      <c r="A418" s="4"/>
      <c r="B418" s="21"/>
      <c r="C418" s="4"/>
      <c r="D418" s="30"/>
      <c r="E418" s="30"/>
      <c r="F418" s="31"/>
      <c r="G418" s="31"/>
      <c r="H418" s="31"/>
      <c r="I418" s="31"/>
      <c r="J418" s="31"/>
      <c r="K418" s="31"/>
      <c r="BJ418" s="4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</row>
    <row r="419" spans="1:81" x14ac:dyDescent="0.25">
      <c r="A419" s="4"/>
      <c r="B419" s="21"/>
      <c r="C419" s="4"/>
      <c r="D419" s="30"/>
      <c r="E419" s="30"/>
      <c r="F419" s="31"/>
      <c r="G419" s="31"/>
      <c r="H419" s="31"/>
      <c r="I419" s="31"/>
      <c r="J419" s="31"/>
      <c r="K419" s="31"/>
      <c r="BJ419" s="4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</row>
    <row r="420" spans="1:81" x14ac:dyDescent="0.25">
      <c r="A420" s="4"/>
      <c r="B420" s="21"/>
      <c r="C420" s="4"/>
      <c r="D420" s="30"/>
      <c r="E420" s="30"/>
      <c r="F420" s="31"/>
      <c r="G420" s="31"/>
      <c r="H420" s="31"/>
      <c r="I420" s="31"/>
      <c r="J420" s="31"/>
      <c r="K420" s="31"/>
      <c r="BJ420" s="4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</row>
    <row r="421" spans="1:81" x14ac:dyDescent="0.25">
      <c r="A421" s="4"/>
      <c r="B421" s="21"/>
      <c r="C421" s="4"/>
      <c r="D421" s="30"/>
      <c r="E421" s="30"/>
      <c r="F421" s="31"/>
      <c r="G421" s="31"/>
      <c r="H421" s="31"/>
      <c r="I421" s="31"/>
      <c r="J421" s="31"/>
      <c r="K421" s="31"/>
      <c r="BJ421" s="4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</row>
    <row r="422" spans="1:81" x14ac:dyDescent="0.25">
      <c r="A422" s="4"/>
      <c r="B422" s="21"/>
      <c r="C422" s="4"/>
      <c r="D422" s="30"/>
      <c r="E422" s="30"/>
      <c r="F422" s="31"/>
      <c r="G422" s="31"/>
      <c r="H422" s="31"/>
      <c r="I422" s="31"/>
      <c r="J422" s="31"/>
      <c r="K422" s="31"/>
      <c r="BJ422" s="4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</row>
    <row r="423" spans="1:81" x14ac:dyDescent="0.25">
      <c r="A423" s="4"/>
      <c r="B423" s="21"/>
      <c r="C423" s="4"/>
      <c r="D423" s="30"/>
      <c r="E423" s="30"/>
      <c r="F423" s="31"/>
      <c r="G423" s="31"/>
      <c r="H423" s="31"/>
      <c r="I423" s="31"/>
      <c r="J423" s="31"/>
      <c r="K423" s="31"/>
      <c r="BJ423" s="4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</row>
    <row r="424" spans="1:81" x14ac:dyDescent="0.25">
      <c r="A424" s="4"/>
      <c r="B424" s="21"/>
      <c r="C424" s="4"/>
      <c r="D424" s="30"/>
      <c r="E424" s="30"/>
      <c r="F424" s="31"/>
      <c r="G424" s="31"/>
      <c r="H424" s="31"/>
      <c r="I424" s="31"/>
      <c r="J424" s="31"/>
      <c r="K424" s="31"/>
      <c r="BJ424" s="4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</row>
    <row r="425" spans="1:81" x14ac:dyDescent="0.25">
      <c r="A425" s="4"/>
      <c r="B425" s="21"/>
      <c r="C425" s="4"/>
      <c r="D425" s="30"/>
      <c r="E425" s="30"/>
      <c r="F425" s="31"/>
      <c r="G425" s="31"/>
      <c r="H425" s="31"/>
      <c r="I425" s="31"/>
      <c r="J425" s="31"/>
      <c r="K425" s="31"/>
      <c r="BJ425" s="4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</row>
    <row r="426" spans="1:81" x14ac:dyDescent="0.25">
      <c r="A426" s="4"/>
      <c r="B426" s="21"/>
      <c r="C426" s="4"/>
      <c r="D426" s="30"/>
      <c r="E426" s="30"/>
      <c r="F426" s="31"/>
      <c r="G426" s="31"/>
      <c r="H426" s="31"/>
      <c r="I426" s="31"/>
      <c r="J426" s="31"/>
      <c r="K426" s="31"/>
      <c r="BJ426" s="4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</row>
    <row r="427" spans="1:81" x14ac:dyDescent="0.25">
      <c r="A427" s="4"/>
      <c r="B427" s="21"/>
      <c r="C427" s="4"/>
      <c r="D427" s="30"/>
      <c r="E427" s="30"/>
      <c r="F427" s="31"/>
      <c r="G427" s="31"/>
      <c r="H427" s="31"/>
      <c r="I427" s="31"/>
      <c r="J427" s="31"/>
      <c r="K427" s="31"/>
      <c r="BJ427" s="4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</row>
    <row r="428" spans="1:81" x14ac:dyDescent="0.25">
      <c r="A428" s="4"/>
      <c r="B428" s="21"/>
      <c r="C428" s="4"/>
      <c r="D428" s="30"/>
      <c r="E428" s="30"/>
      <c r="F428" s="31"/>
      <c r="G428" s="31"/>
      <c r="H428" s="31"/>
      <c r="I428" s="31"/>
      <c r="J428" s="31"/>
      <c r="K428" s="31"/>
      <c r="BJ428" s="4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</row>
    <row r="429" spans="1:81" x14ac:dyDescent="0.25">
      <c r="A429" s="4"/>
      <c r="B429" s="21"/>
      <c r="C429" s="4"/>
      <c r="D429" s="30"/>
      <c r="E429" s="30"/>
      <c r="F429" s="31"/>
      <c r="G429" s="31"/>
      <c r="H429" s="31"/>
      <c r="I429" s="31"/>
      <c r="J429" s="31"/>
      <c r="K429" s="31"/>
      <c r="BJ429" s="4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</row>
    <row r="430" spans="1:81" hidden="1" x14ac:dyDescent="0.25">
      <c r="A430" s="4"/>
      <c r="B430" s="21"/>
      <c r="C430" s="4"/>
      <c r="D430" s="30"/>
      <c r="E430" s="30"/>
      <c r="F430" s="31"/>
      <c r="G430" s="31"/>
      <c r="H430" s="31"/>
      <c r="I430" s="31"/>
      <c r="J430" s="31"/>
      <c r="K430" s="31"/>
      <c r="BJ430" s="4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</row>
    <row r="431" spans="1:81" hidden="1" x14ac:dyDescent="0.25">
      <c r="A431" s="4"/>
      <c r="B431" s="21"/>
      <c r="C431" s="4"/>
      <c r="D431" s="30"/>
      <c r="E431" s="30"/>
      <c r="F431" s="31"/>
      <c r="G431" s="31"/>
      <c r="H431" s="31"/>
      <c r="I431" s="31"/>
      <c r="J431" s="31"/>
      <c r="K431" s="31"/>
      <c r="BJ431" s="4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</row>
    <row r="432" spans="1:81" hidden="1" x14ac:dyDescent="0.25">
      <c r="A432" s="4"/>
      <c r="B432" s="21"/>
      <c r="C432" s="4"/>
      <c r="D432" s="30"/>
      <c r="E432" s="30"/>
      <c r="F432" s="31"/>
      <c r="G432" s="31"/>
      <c r="H432" s="31"/>
      <c r="I432" s="31"/>
      <c r="J432" s="31"/>
      <c r="K432" s="31"/>
      <c r="BJ432" s="4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</row>
    <row r="433" spans="1:81" hidden="1" x14ac:dyDescent="0.25">
      <c r="A433" s="4"/>
      <c r="B433" s="21"/>
      <c r="C433" s="4"/>
      <c r="D433" s="30"/>
      <c r="E433" s="30"/>
      <c r="F433" s="31"/>
      <c r="G433" s="31"/>
      <c r="H433" s="31"/>
      <c r="I433" s="31"/>
      <c r="J433" s="31"/>
      <c r="K433" s="31"/>
      <c r="BJ433" s="4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</row>
    <row r="434" spans="1:81" hidden="1" x14ac:dyDescent="0.25">
      <c r="A434" s="4"/>
      <c r="B434" s="21"/>
      <c r="C434" s="4"/>
      <c r="D434" s="30"/>
      <c r="E434" s="30"/>
      <c r="F434" s="31"/>
      <c r="G434" s="31"/>
      <c r="H434" s="31"/>
      <c r="I434" s="31"/>
      <c r="J434" s="31"/>
      <c r="K434" s="31"/>
      <c r="BJ434" s="4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</row>
    <row r="435" spans="1:81" hidden="1" x14ac:dyDescent="0.25">
      <c r="A435" s="4"/>
      <c r="B435" s="21"/>
      <c r="C435" s="4"/>
      <c r="D435" s="30"/>
      <c r="E435" s="30"/>
      <c r="F435" s="31"/>
      <c r="G435" s="31"/>
      <c r="H435" s="31"/>
      <c r="I435" s="31"/>
      <c r="J435" s="31"/>
      <c r="K435" s="31"/>
      <c r="BJ435" s="4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</row>
    <row r="436" spans="1:81" hidden="1" x14ac:dyDescent="0.25">
      <c r="A436" s="4"/>
      <c r="B436" s="21"/>
      <c r="C436" s="4"/>
      <c r="D436" s="30"/>
      <c r="E436" s="30"/>
      <c r="F436" s="31"/>
      <c r="G436" s="31"/>
      <c r="H436" s="31"/>
      <c r="I436" s="31"/>
      <c r="J436" s="31"/>
      <c r="K436" s="31"/>
      <c r="BJ436" s="4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</row>
    <row r="437" spans="1:81" hidden="1" x14ac:dyDescent="0.25">
      <c r="A437" s="4"/>
      <c r="B437" s="21"/>
      <c r="C437" s="4"/>
      <c r="D437" s="30"/>
      <c r="E437" s="30"/>
      <c r="F437" s="31"/>
      <c r="G437" s="31"/>
      <c r="H437" s="31"/>
      <c r="I437" s="31"/>
      <c r="J437" s="31"/>
      <c r="K437" s="31"/>
      <c r="BJ437" s="4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</row>
    <row r="438" spans="1:81" hidden="1" x14ac:dyDescent="0.25">
      <c r="A438" s="4"/>
      <c r="B438" s="21"/>
      <c r="C438" s="4"/>
      <c r="D438" s="30"/>
      <c r="E438" s="30"/>
      <c r="F438" s="31"/>
      <c r="G438" s="31"/>
      <c r="H438" s="31"/>
      <c r="I438" s="31"/>
      <c r="J438" s="31"/>
      <c r="K438" s="31"/>
      <c r="BJ438" s="4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</row>
    <row r="439" spans="1:81" hidden="1" x14ac:dyDescent="0.25">
      <c r="A439" s="4"/>
      <c r="B439" s="21"/>
      <c r="C439" s="4"/>
      <c r="D439" s="30"/>
      <c r="E439" s="30"/>
      <c r="F439" s="31"/>
      <c r="G439" s="31"/>
      <c r="H439" s="31"/>
      <c r="I439" s="31"/>
      <c r="J439" s="31"/>
      <c r="K439" s="31"/>
      <c r="BJ439" s="4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</row>
    <row r="440" spans="1:81" hidden="1" x14ac:dyDescent="0.25">
      <c r="A440" s="4"/>
      <c r="B440" s="21"/>
      <c r="C440" s="4"/>
      <c r="D440" s="30"/>
      <c r="E440" s="30"/>
      <c r="F440" s="31"/>
      <c r="G440" s="31"/>
      <c r="H440" s="31"/>
      <c r="I440" s="31"/>
      <c r="J440" s="31"/>
      <c r="K440" s="31"/>
      <c r="BJ440" s="4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</row>
    <row r="441" spans="1:81" hidden="1" x14ac:dyDescent="0.25">
      <c r="A441" s="4"/>
      <c r="B441" s="21"/>
      <c r="C441" s="4"/>
      <c r="D441" s="30"/>
      <c r="E441" s="30"/>
      <c r="F441" s="31"/>
      <c r="G441" s="31"/>
      <c r="H441" s="31"/>
      <c r="I441" s="31"/>
      <c r="J441" s="31"/>
      <c r="K441" s="31"/>
      <c r="BJ441" s="4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</row>
    <row r="442" spans="1:81" hidden="1" x14ac:dyDescent="0.25">
      <c r="A442" s="4"/>
      <c r="B442" s="21"/>
      <c r="C442" s="4"/>
      <c r="D442" s="30"/>
      <c r="E442" s="30"/>
      <c r="F442" s="31"/>
      <c r="G442" s="31"/>
      <c r="H442" s="31"/>
      <c r="I442" s="31"/>
      <c r="J442" s="31"/>
      <c r="K442" s="31"/>
      <c r="BJ442" s="4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</row>
    <row r="443" spans="1:81" hidden="1" x14ac:dyDescent="0.25">
      <c r="A443" s="4"/>
      <c r="B443" s="21"/>
      <c r="C443" s="4"/>
      <c r="D443" s="30"/>
      <c r="E443" s="30"/>
      <c r="F443" s="31"/>
      <c r="G443" s="31"/>
      <c r="H443" s="31"/>
      <c r="I443" s="31"/>
      <c r="J443" s="31"/>
      <c r="K443" s="31"/>
      <c r="BJ443" s="4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</row>
    <row r="444" spans="1:81" hidden="1" x14ac:dyDescent="0.25">
      <c r="A444" s="4"/>
      <c r="B444" s="21"/>
      <c r="C444" s="4"/>
      <c r="D444" s="30"/>
      <c r="E444" s="30"/>
      <c r="F444" s="31"/>
      <c r="G444" s="31"/>
      <c r="H444" s="31"/>
      <c r="I444" s="31"/>
      <c r="J444" s="31"/>
      <c r="K444" s="31"/>
      <c r="BJ444" s="4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</row>
    <row r="445" spans="1:81" hidden="1" x14ac:dyDescent="0.25">
      <c r="A445" s="4"/>
      <c r="B445" s="21"/>
      <c r="C445" s="4"/>
      <c r="D445" s="30"/>
      <c r="E445" s="30"/>
      <c r="F445" s="31"/>
      <c r="G445" s="31"/>
      <c r="H445" s="31"/>
      <c r="I445" s="31"/>
      <c r="J445" s="31"/>
      <c r="K445" s="31"/>
      <c r="BJ445" s="4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</row>
    <row r="446" spans="1:81" hidden="1" x14ac:dyDescent="0.25">
      <c r="A446" s="4"/>
      <c r="B446" s="21"/>
      <c r="C446" s="4"/>
      <c r="D446" s="30"/>
      <c r="E446" s="30"/>
      <c r="F446" s="31"/>
      <c r="G446" s="31"/>
      <c r="H446" s="31"/>
      <c r="I446" s="31"/>
      <c r="J446" s="31"/>
      <c r="K446" s="31"/>
      <c r="BJ446" s="4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</row>
    <row r="447" spans="1:81" hidden="1" x14ac:dyDescent="0.25">
      <c r="A447" s="4"/>
      <c r="B447" s="21"/>
      <c r="C447" s="4"/>
      <c r="D447" s="30"/>
      <c r="E447" s="30"/>
      <c r="F447" s="31"/>
      <c r="G447" s="31"/>
      <c r="H447" s="31"/>
      <c r="I447" s="31"/>
      <c r="J447" s="31"/>
      <c r="K447" s="31"/>
      <c r="BJ447" s="4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</row>
    <row r="448" spans="1:81" hidden="1" x14ac:dyDescent="0.25">
      <c r="A448" s="4"/>
      <c r="B448" s="21"/>
      <c r="C448" s="4"/>
      <c r="D448" s="30"/>
      <c r="E448" s="30"/>
      <c r="F448" s="31"/>
      <c r="G448" s="31"/>
      <c r="H448" s="31"/>
      <c r="I448" s="31"/>
      <c r="J448" s="31"/>
      <c r="K448" s="31"/>
      <c r="BJ448" s="4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</row>
    <row r="449" spans="1:81" hidden="1" x14ac:dyDescent="0.25">
      <c r="A449" s="4"/>
      <c r="B449" s="21"/>
      <c r="C449" s="4"/>
      <c r="D449" s="30"/>
      <c r="E449" s="30"/>
      <c r="F449" s="31"/>
      <c r="G449" s="31"/>
      <c r="H449" s="31"/>
      <c r="I449" s="31"/>
      <c r="J449" s="31"/>
      <c r="K449" s="31"/>
      <c r="BJ449" s="4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</row>
    <row r="450" spans="1:81" hidden="1" x14ac:dyDescent="0.25">
      <c r="A450" s="4"/>
      <c r="B450" s="21"/>
      <c r="C450" s="4"/>
      <c r="D450" s="30"/>
      <c r="E450" s="30"/>
      <c r="F450" s="31"/>
      <c r="G450" s="31"/>
      <c r="H450" s="31"/>
      <c r="I450" s="31"/>
      <c r="J450" s="31"/>
      <c r="K450" s="31"/>
      <c r="BJ450" s="4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</row>
    <row r="451" spans="1:81" hidden="1" x14ac:dyDescent="0.25">
      <c r="A451" s="4"/>
      <c r="B451" s="21"/>
      <c r="C451" s="4"/>
      <c r="D451" s="30"/>
      <c r="E451" s="30"/>
      <c r="F451" s="31"/>
      <c r="G451" s="31"/>
      <c r="H451" s="31"/>
      <c r="I451" s="31"/>
      <c r="J451" s="31"/>
      <c r="K451" s="31"/>
      <c r="BJ451" s="4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</row>
    <row r="452" spans="1:81" hidden="1" x14ac:dyDescent="0.25">
      <c r="A452" s="4"/>
      <c r="B452" s="21"/>
      <c r="C452" s="4"/>
      <c r="D452" s="30"/>
      <c r="E452" s="30"/>
      <c r="F452" s="31"/>
      <c r="G452" s="31"/>
      <c r="H452" s="31"/>
      <c r="I452" s="31"/>
      <c r="J452" s="31"/>
      <c r="K452" s="31"/>
      <c r="BJ452" s="4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</row>
    <row r="453" spans="1:81" hidden="1" x14ac:dyDescent="0.25">
      <c r="A453" s="4"/>
      <c r="B453" s="21"/>
      <c r="C453" s="4"/>
      <c r="D453" s="30"/>
      <c r="E453" s="30"/>
      <c r="F453" s="31"/>
      <c r="G453" s="31"/>
      <c r="H453" s="31"/>
      <c r="I453" s="31"/>
      <c r="J453" s="31"/>
      <c r="K453" s="31"/>
      <c r="BJ453" s="4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</row>
    <row r="454" spans="1:81" hidden="1" x14ac:dyDescent="0.25">
      <c r="A454" s="4"/>
      <c r="B454" s="21"/>
      <c r="C454" s="4"/>
      <c r="D454" s="30"/>
      <c r="E454" s="30"/>
      <c r="F454" s="31"/>
      <c r="G454" s="31"/>
      <c r="H454" s="31"/>
      <c r="I454" s="31"/>
      <c r="J454" s="31"/>
      <c r="K454" s="31"/>
      <c r="BJ454" s="4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</row>
    <row r="455" spans="1:81" hidden="1" x14ac:dyDescent="0.25">
      <c r="A455" s="4"/>
      <c r="B455" s="21"/>
      <c r="C455" s="4"/>
      <c r="D455" s="30"/>
      <c r="E455" s="30"/>
      <c r="F455" s="31"/>
      <c r="G455" s="31"/>
      <c r="H455" s="31"/>
      <c r="I455" s="31"/>
      <c r="J455" s="31"/>
      <c r="K455" s="31"/>
      <c r="BJ455" s="4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</row>
    <row r="456" spans="1:81" hidden="1" x14ac:dyDescent="0.25">
      <c r="A456" s="4"/>
      <c r="B456" s="21"/>
      <c r="C456" s="4"/>
      <c r="D456" s="30"/>
      <c r="E456" s="30"/>
      <c r="F456" s="31"/>
      <c r="G456" s="31"/>
      <c r="H456" s="31"/>
      <c r="I456" s="31"/>
      <c r="J456" s="31"/>
      <c r="K456" s="31"/>
      <c r="BJ456" s="4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</row>
    <row r="457" spans="1:81" hidden="1" x14ac:dyDescent="0.25">
      <c r="A457" s="4"/>
      <c r="B457" s="21"/>
      <c r="C457" s="4"/>
      <c r="D457" s="30"/>
      <c r="E457" s="30"/>
      <c r="F457" s="31"/>
      <c r="G457" s="31"/>
      <c r="H457" s="31"/>
      <c r="I457" s="31"/>
      <c r="J457" s="31"/>
      <c r="K457" s="31"/>
      <c r="BJ457" s="4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</row>
    <row r="458" spans="1:81" hidden="1" x14ac:dyDescent="0.25">
      <c r="A458" s="4"/>
      <c r="B458" s="21"/>
      <c r="C458" s="4"/>
      <c r="D458" s="30"/>
      <c r="E458" s="30"/>
      <c r="F458" s="31"/>
      <c r="G458" s="31"/>
      <c r="H458" s="31"/>
      <c r="I458" s="31"/>
      <c r="J458" s="31"/>
      <c r="K458" s="31"/>
      <c r="BJ458" s="4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</row>
    <row r="459" spans="1:81" hidden="1" x14ac:dyDescent="0.25">
      <c r="A459" s="4"/>
      <c r="B459" s="21"/>
      <c r="C459" s="4"/>
      <c r="D459" s="30"/>
      <c r="E459" s="30"/>
      <c r="F459" s="31"/>
      <c r="G459" s="31"/>
      <c r="H459" s="31"/>
      <c r="I459" s="31"/>
      <c r="J459" s="31"/>
      <c r="K459" s="31"/>
      <c r="BJ459" s="4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</row>
    <row r="460" spans="1:81" hidden="1" x14ac:dyDescent="0.25">
      <c r="A460" s="4"/>
      <c r="B460" s="21"/>
      <c r="C460" s="4"/>
      <c r="D460" s="30"/>
      <c r="E460" s="30"/>
      <c r="F460" s="31"/>
      <c r="G460" s="31"/>
      <c r="H460" s="31"/>
      <c r="I460" s="31"/>
      <c r="J460" s="31"/>
      <c r="K460" s="31"/>
      <c r="BJ460" s="4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</row>
    <row r="461" spans="1:81" hidden="1" x14ac:dyDescent="0.25">
      <c r="A461" s="4"/>
      <c r="B461" s="21"/>
      <c r="C461" s="4"/>
      <c r="D461" s="30"/>
      <c r="E461" s="30"/>
      <c r="F461" s="31"/>
      <c r="G461" s="31"/>
      <c r="H461" s="31"/>
      <c r="I461" s="31"/>
      <c r="J461" s="31"/>
      <c r="K461" s="31"/>
      <c r="BJ461" s="4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</row>
    <row r="462" spans="1:81" hidden="1" x14ac:dyDescent="0.25">
      <c r="A462" s="4"/>
      <c r="B462" s="21"/>
      <c r="C462" s="4"/>
      <c r="D462" s="30"/>
      <c r="E462" s="30"/>
      <c r="F462" s="31"/>
      <c r="G462" s="31"/>
      <c r="H462" s="31"/>
      <c r="I462" s="31"/>
      <c r="J462" s="31"/>
      <c r="K462" s="31"/>
      <c r="BJ462" s="4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</row>
    <row r="463" spans="1:81" hidden="1" x14ac:dyDescent="0.25">
      <c r="A463" s="4"/>
      <c r="B463" s="21"/>
      <c r="C463" s="4"/>
      <c r="D463" s="30"/>
      <c r="E463" s="30"/>
      <c r="F463" s="31"/>
      <c r="G463" s="31"/>
      <c r="H463" s="31"/>
      <c r="I463" s="31"/>
      <c r="J463" s="31"/>
      <c r="K463" s="31"/>
      <c r="BJ463" s="4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</row>
    <row r="464" spans="1:81" hidden="1" x14ac:dyDescent="0.25">
      <c r="A464" s="4"/>
      <c r="B464" s="21"/>
      <c r="C464" s="4"/>
      <c r="D464" s="30"/>
      <c r="E464" s="30"/>
      <c r="F464" s="31"/>
      <c r="G464" s="31"/>
      <c r="H464" s="31"/>
      <c r="I464" s="31"/>
      <c r="J464" s="31"/>
      <c r="K464" s="31"/>
      <c r="BJ464" s="4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</row>
    <row r="465" spans="1:81" hidden="1" x14ac:dyDescent="0.25">
      <c r="A465" s="4"/>
      <c r="B465" s="21"/>
      <c r="C465" s="4"/>
      <c r="D465" s="30"/>
      <c r="E465" s="30"/>
      <c r="F465" s="31"/>
      <c r="G465" s="31"/>
      <c r="H465" s="31"/>
      <c r="I465" s="31"/>
      <c r="J465" s="31"/>
      <c r="K465" s="31"/>
      <c r="BJ465" s="4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</row>
    <row r="466" spans="1:81" hidden="1" x14ac:dyDescent="0.25">
      <c r="A466" s="4"/>
      <c r="B466" s="21"/>
      <c r="C466" s="4"/>
      <c r="D466" s="30"/>
      <c r="E466" s="30"/>
      <c r="F466" s="31"/>
      <c r="G466" s="31"/>
      <c r="H466" s="31"/>
      <c r="I466" s="31"/>
      <c r="J466" s="31"/>
      <c r="K466" s="31"/>
      <c r="BJ466" s="4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</row>
    <row r="467" spans="1:81" hidden="1" x14ac:dyDescent="0.25">
      <c r="A467" s="4"/>
      <c r="B467" s="21"/>
      <c r="C467" s="4"/>
      <c r="D467" s="30"/>
      <c r="E467" s="30"/>
      <c r="F467" s="31"/>
      <c r="G467" s="31"/>
      <c r="H467" s="31"/>
      <c r="I467" s="31"/>
      <c r="J467" s="31"/>
      <c r="K467" s="31"/>
      <c r="BJ467" s="4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</row>
    <row r="468" spans="1:81" hidden="1" x14ac:dyDescent="0.25">
      <c r="A468" s="4"/>
      <c r="B468" s="21"/>
      <c r="C468" s="4"/>
      <c r="D468" s="30"/>
      <c r="E468" s="30"/>
      <c r="F468" s="31"/>
      <c r="G468" s="31"/>
      <c r="H468" s="31"/>
      <c r="I468" s="31"/>
      <c r="J468" s="31"/>
      <c r="K468" s="31"/>
      <c r="BJ468" s="4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</row>
    <row r="469" spans="1:81" hidden="1" x14ac:dyDescent="0.25">
      <c r="A469" s="4"/>
      <c r="B469" s="21"/>
      <c r="C469" s="4"/>
      <c r="D469" s="30"/>
      <c r="E469" s="30"/>
      <c r="F469" s="31"/>
      <c r="G469" s="31"/>
      <c r="H469" s="31"/>
      <c r="I469" s="31"/>
      <c r="J469" s="31"/>
      <c r="K469" s="31"/>
      <c r="BJ469" s="4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</row>
    <row r="470" spans="1:81" hidden="1" x14ac:dyDescent="0.25">
      <c r="A470" s="4"/>
      <c r="B470" s="21"/>
      <c r="C470" s="4"/>
      <c r="D470" s="30"/>
      <c r="E470" s="30"/>
      <c r="F470" s="31"/>
      <c r="G470" s="31"/>
      <c r="H470" s="31"/>
      <c r="I470" s="31"/>
      <c r="J470" s="31"/>
      <c r="K470" s="31"/>
      <c r="BJ470" s="4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</row>
    <row r="471" spans="1:81" hidden="1" x14ac:dyDescent="0.25">
      <c r="A471" s="4"/>
      <c r="B471" s="21"/>
      <c r="C471" s="4"/>
      <c r="D471" s="30"/>
      <c r="E471" s="30"/>
      <c r="F471" s="31"/>
      <c r="G471" s="31"/>
      <c r="H471" s="31"/>
      <c r="I471" s="31"/>
      <c r="J471" s="31"/>
      <c r="K471" s="31"/>
      <c r="BJ471" s="4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</row>
    <row r="472" spans="1:81" hidden="1" x14ac:dyDescent="0.25">
      <c r="A472" s="4"/>
      <c r="B472" s="21"/>
      <c r="C472" s="4"/>
      <c r="D472" s="30"/>
      <c r="E472" s="30"/>
      <c r="F472" s="31"/>
      <c r="G472" s="31"/>
      <c r="H472" s="31"/>
      <c r="I472" s="31"/>
      <c r="J472" s="31"/>
      <c r="K472" s="31"/>
      <c r="BJ472" s="4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</row>
    <row r="473" spans="1:81" hidden="1" x14ac:dyDescent="0.25">
      <c r="A473" s="4"/>
      <c r="B473" s="21"/>
      <c r="C473" s="4"/>
      <c r="D473" s="30"/>
      <c r="E473" s="30"/>
      <c r="F473" s="31"/>
      <c r="G473" s="31"/>
      <c r="H473" s="31"/>
      <c r="I473" s="31"/>
      <c r="J473" s="31"/>
      <c r="K473" s="31"/>
      <c r="BJ473" s="4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</row>
    <row r="474" spans="1:81" hidden="1" x14ac:dyDescent="0.25">
      <c r="A474" s="4"/>
      <c r="B474" s="21"/>
      <c r="C474" s="4"/>
      <c r="D474" s="30"/>
      <c r="E474" s="30"/>
      <c r="F474" s="31"/>
      <c r="G474" s="31"/>
      <c r="H474" s="31"/>
      <c r="I474" s="31"/>
      <c r="J474" s="31"/>
      <c r="K474" s="31"/>
      <c r="BJ474" s="4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</row>
    <row r="475" spans="1:81" hidden="1" x14ac:dyDescent="0.25">
      <c r="A475" s="4"/>
      <c r="B475" s="21"/>
      <c r="C475" s="4"/>
      <c r="D475" s="30"/>
      <c r="E475" s="30"/>
      <c r="F475" s="31"/>
      <c r="G475" s="31"/>
      <c r="H475" s="31"/>
      <c r="I475" s="31"/>
      <c r="J475" s="31"/>
      <c r="K475" s="31"/>
      <c r="BJ475" s="4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</row>
    <row r="476" spans="1:81" hidden="1" x14ac:dyDescent="0.25">
      <c r="A476" s="4"/>
      <c r="B476" s="21"/>
      <c r="C476" s="4"/>
      <c r="D476" s="30"/>
      <c r="E476" s="30"/>
      <c r="F476" s="31"/>
      <c r="G476" s="31"/>
      <c r="H476" s="31"/>
      <c r="I476" s="31"/>
      <c r="J476" s="31"/>
      <c r="K476" s="31"/>
      <c r="BJ476" s="4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</row>
    <row r="477" spans="1:81" hidden="1" x14ac:dyDescent="0.25">
      <c r="A477" s="4"/>
      <c r="B477" s="21"/>
      <c r="C477" s="4"/>
      <c r="D477" s="30"/>
      <c r="E477" s="30"/>
      <c r="F477" s="31"/>
      <c r="G477" s="31"/>
      <c r="H477" s="31"/>
      <c r="I477" s="31"/>
      <c r="J477" s="31"/>
      <c r="K477" s="31"/>
      <c r="BJ477" s="4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</row>
    <row r="478" spans="1:81" hidden="1" x14ac:dyDescent="0.25">
      <c r="A478" s="4"/>
      <c r="B478" s="21"/>
      <c r="C478" s="4"/>
      <c r="D478" s="30"/>
      <c r="E478" s="30"/>
      <c r="F478" s="31"/>
      <c r="G478" s="31"/>
      <c r="H478" s="31"/>
      <c r="I478" s="31"/>
      <c r="J478" s="31"/>
      <c r="K478" s="31"/>
      <c r="BJ478" s="4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</row>
    <row r="479" spans="1:81" hidden="1" x14ac:dyDescent="0.25">
      <c r="A479" s="4"/>
      <c r="B479" s="21"/>
      <c r="C479" s="4"/>
      <c r="D479" s="30"/>
      <c r="E479" s="30"/>
      <c r="F479" s="31"/>
      <c r="G479" s="31"/>
      <c r="H479" s="31"/>
      <c r="I479" s="31"/>
      <c r="J479" s="31"/>
      <c r="K479" s="31"/>
      <c r="BJ479" s="4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</row>
    <row r="480" spans="1:81" hidden="1" x14ac:dyDescent="0.25">
      <c r="A480" s="4"/>
      <c r="B480" s="21"/>
      <c r="C480" s="4"/>
      <c r="D480" s="30"/>
      <c r="E480" s="30"/>
      <c r="F480" s="31"/>
      <c r="G480" s="31"/>
      <c r="H480" s="31"/>
      <c r="I480" s="31"/>
      <c r="J480" s="31"/>
      <c r="K480" s="31"/>
      <c r="BJ480" s="4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</row>
    <row r="481" spans="1:81" hidden="1" x14ac:dyDescent="0.25">
      <c r="A481" s="4"/>
      <c r="B481" s="21"/>
      <c r="C481" s="4"/>
      <c r="D481" s="30"/>
      <c r="E481" s="30"/>
      <c r="F481" s="31"/>
      <c r="G481" s="31"/>
      <c r="H481" s="31"/>
      <c r="I481" s="31"/>
      <c r="J481" s="31"/>
      <c r="K481" s="31"/>
      <c r="BJ481" s="4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</row>
    <row r="482" spans="1:81" hidden="1" x14ac:dyDescent="0.25">
      <c r="A482" s="4"/>
      <c r="B482" s="21"/>
      <c r="C482" s="4"/>
      <c r="D482" s="30"/>
      <c r="E482" s="30"/>
      <c r="F482" s="31"/>
      <c r="G482" s="31"/>
      <c r="H482" s="31"/>
      <c r="I482" s="31"/>
      <c r="J482" s="31"/>
      <c r="K482" s="31"/>
      <c r="BJ482" s="4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</row>
    <row r="483" spans="1:81" hidden="1" x14ac:dyDescent="0.25">
      <c r="A483" s="4"/>
      <c r="B483" s="21"/>
      <c r="C483" s="4"/>
      <c r="D483" s="30"/>
      <c r="E483" s="30"/>
      <c r="F483" s="31"/>
      <c r="G483" s="31"/>
      <c r="H483" s="31"/>
      <c r="I483" s="31"/>
      <c r="J483" s="31"/>
      <c r="K483" s="31"/>
      <c r="BJ483" s="4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</row>
    <row r="484" spans="1:81" hidden="1" x14ac:dyDescent="0.25">
      <c r="A484" s="4"/>
      <c r="B484" s="21"/>
      <c r="C484" s="4"/>
      <c r="D484" s="30"/>
      <c r="E484" s="30"/>
      <c r="F484" s="31"/>
      <c r="G484" s="31"/>
      <c r="H484" s="31"/>
      <c r="I484" s="31"/>
      <c r="J484" s="31"/>
      <c r="K484" s="31"/>
      <c r="BJ484" s="4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</row>
    <row r="485" spans="1:81" hidden="1" x14ac:dyDescent="0.25">
      <c r="A485" s="4"/>
      <c r="B485" s="21"/>
      <c r="C485" s="4"/>
      <c r="D485" s="30"/>
      <c r="E485" s="30"/>
      <c r="F485" s="31"/>
      <c r="G485" s="31"/>
      <c r="H485" s="31"/>
      <c r="I485" s="31"/>
      <c r="J485" s="31"/>
      <c r="K485" s="31"/>
      <c r="BJ485" s="4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</row>
    <row r="486" spans="1:81" hidden="1" x14ac:dyDescent="0.25">
      <c r="A486" s="4"/>
      <c r="B486" s="21"/>
      <c r="C486" s="4"/>
      <c r="D486" s="30"/>
      <c r="E486" s="30"/>
      <c r="F486" s="31"/>
      <c r="G486" s="31"/>
      <c r="H486" s="31"/>
      <c r="I486" s="31"/>
      <c r="J486" s="31"/>
      <c r="K486" s="31"/>
      <c r="BJ486" s="4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</row>
    <row r="487" spans="1:81" hidden="1" x14ac:dyDescent="0.25">
      <c r="A487" s="4"/>
      <c r="B487" s="21"/>
      <c r="C487" s="4"/>
      <c r="D487" s="30"/>
      <c r="E487" s="30"/>
      <c r="F487" s="31"/>
      <c r="G487" s="31"/>
      <c r="H487" s="31"/>
      <c r="I487" s="31"/>
      <c r="J487" s="31"/>
      <c r="K487" s="31"/>
      <c r="BJ487" s="4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</row>
    <row r="488" spans="1:81" hidden="1" x14ac:dyDescent="0.25">
      <c r="A488" s="4"/>
      <c r="B488" s="21"/>
      <c r="C488" s="4"/>
      <c r="D488" s="30"/>
      <c r="E488" s="30"/>
      <c r="F488" s="31"/>
      <c r="G488" s="31"/>
      <c r="H488" s="31"/>
      <c r="I488" s="31"/>
      <c r="J488" s="31"/>
      <c r="K488" s="31"/>
      <c r="BJ488" s="4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</row>
    <row r="489" spans="1:81" hidden="1" x14ac:dyDescent="0.25">
      <c r="A489" s="4"/>
      <c r="B489" s="21"/>
      <c r="C489" s="4"/>
      <c r="D489" s="30"/>
      <c r="E489" s="30"/>
      <c r="F489" s="31"/>
      <c r="G489" s="31"/>
      <c r="H489" s="31"/>
      <c r="I489" s="31"/>
      <c r="J489" s="31"/>
      <c r="K489" s="31"/>
      <c r="BJ489" s="4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</row>
    <row r="490" spans="1:81" hidden="1" x14ac:dyDescent="0.25">
      <c r="A490" s="4"/>
      <c r="B490" s="21"/>
      <c r="C490" s="4"/>
      <c r="D490" s="30"/>
      <c r="E490" s="30"/>
      <c r="F490" s="31"/>
      <c r="G490" s="31"/>
      <c r="H490" s="31"/>
      <c r="I490" s="31"/>
      <c r="J490" s="31"/>
      <c r="K490" s="31"/>
      <c r="BJ490" s="4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</row>
    <row r="491" spans="1:81" hidden="1" x14ac:dyDescent="0.25">
      <c r="A491" s="4"/>
      <c r="B491" s="21"/>
      <c r="C491" s="4"/>
      <c r="D491" s="30"/>
      <c r="E491" s="30"/>
      <c r="F491" s="31"/>
      <c r="G491" s="31"/>
      <c r="H491" s="31"/>
      <c r="I491" s="31"/>
      <c r="J491" s="31"/>
      <c r="K491" s="31"/>
      <c r="BJ491" s="4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</row>
    <row r="492" spans="1:81" hidden="1" x14ac:dyDescent="0.25">
      <c r="A492" s="4"/>
      <c r="B492" s="21"/>
      <c r="C492" s="4"/>
      <c r="D492" s="30"/>
      <c r="E492" s="30"/>
      <c r="F492" s="31"/>
      <c r="G492" s="31"/>
      <c r="H492" s="31"/>
      <c r="I492" s="31"/>
      <c r="J492" s="31"/>
      <c r="K492" s="31"/>
      <c r="BJ492" s="4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</row>
    <row r="493" spans="1:81" hidden="1" x14ac:dyDescent="0.25">
      <c r="A493" s="4"/>
      <c r="B493" s="21"/>
      <c r="C493" s="4"/>
      <c r="D493" s="30"/>
      <c r="E493" s="30"/>
      <c r="F493" s="31"/>
      <c r="G493" s="31"/>
      <c r="H493" s="31"/>
      <c r="I493" s="31"/>
      <c r="J493" s="31"/>
      <c r="K493" s="31"/>
      <c r="BJ493" s="4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</row>
    <row r="494" spans="1:81" hidden="1" x14ac:dyDescent="0.25">
      <c r="A494" s="4"/>
      <c r="B494" s="21"/>
      <c r="C494" s="4"/>
      <c r="D494" s="30"/>
      <c r="E494" s="30"/>
      <c r="F494" s="31"/>
      <c r="G494" s="31"/>
      <c r="H494" s="31"/>
      <c r="I494" s="31"/>
      <c r="J494" s="31"/>
      <c r="K494" s="31"/>
      <c r="BJ494" s="4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</row>
    <row r="495" spans="1:81" hidden="1" x14ac:dyDescent="0.25">
      <c r="A495" s="4"/>
      <c r="B495" s="21"/>
      <c r="C495" s="4"/>
      <c r="D495" s="30"/>
      <c r="E495" s="30"/>
      <c r="F495" s="31"/>
      <c r="G495" s="31"/>
      <c r="H495" s="31"/>
      <c r="I495" s="31"/>
      <c r="J495" s="31"/>
      <c r="K495" s="31"/>
      <c r="BJ495" s="4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</row>
    <row r="496" spans="1:81" hidden="1" x14ac:dyDescent="0.25">
      <c r="A496" s="4"/>
      <c r="B496" s="21"/>
      <c r="C496" s="4"/>
      <c r="D496" s="30"/>
      <c r="E496" s="30"/>
      <c r="F496" s="31"/>
      <c r="G496" s="31"/>
      <c r="H496" s="31"/>
      <c r="I496" s="31"/>
      <c r="J496" s="31"/>
      <c r="K496" s="31"/>
      <c r="BJ496" s="4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</row>
    <row r="497" spans="1:81" hidden="1" x14ac:dyDescent="0.25">
      <c r="A497" s="4"/>
      <c r="B497" s="21"/>
      <c r="C497" s="4"/>
      <c r="D497" s="30"/>
      <c r="E497" s="30"/>
      <c r="F497" s="31"/>
      <c r="G497" s="31"/>
      <c r="H497" s="31"/>
      <c r="I497" s="31"/>
      <c r="J497" s="31"/>
      <c r="K497" s="31"/>
      <c r="BJ497" s="4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</row>
    <row r="498" spans="1:81" hidden="1" x14ac:dyDescent="0.25">
      <c r="A498" s="4"/>
      <c r="B498" s="21"/>
      <c r="C498" s="4"/>
      <c r="D498" s="30"/>
      <c r="E498" s="30"/>
      <c r="F498" s="31"/>
      <c r="G498" s="31"/>
      <c r="H498" s="31"/>
      <c r="I498" s="31"/>
      <c r="J498" s="31"/>
      <c r="K498" s="31"/>
      <c r="BJ498" s="4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</row>
    <row r="499" spans="1:81" hidden="1" x14ac:dyDescent="0.25">
      <c r="A499" s="4"/>
      <c r="B499" s="21"/>
      <c r="C499" s="4"/>
      <c r="D499" s="30"/>
      <c r="E499" s="30"/>
      <c r="F499" s="31"/>
      <c r="G499" s="31"/>
      <c r="H499" s="31"/>
      <c r="I499" s="31"/>
      <c r="J499" s="31"/>
      <c r="K499" s="31"/>
      <c r="BJ499" s="4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</row>
    <row r="500" spans="1:81" hidden="1" x14ac:dyDescent="0.25">
      <c r="A500" s="4"/>
      <c r="B500" s="21"/>
      <c r="C500" s="4"/>
      <c r="D500" s="30"/>
      <c r="E500" s="30"/>
      <c r="F500" s="31"/>
      <c r="G500" s="31"/>
      <c r="H500" s="31"/>
      <c r="I500" s="31"/>
      <c r="J500" s="31"/>
      <c r="K500" s="31"/>
      <c r="BJ500" s="4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</row>
    <row r="501" spans="1:81" hidden="1" x14ac:dyDescent="0.25">
      <c r="A501" s="4"/>
      <c r="B501" s="21"/>
      <c r="C501" s="4"/>
      <c r="D501" s="30"/>
      <c r="E501" s="30"/>
      <c r="F501" s="31"/>
      <c r="G501" s="31"/>
      <c r="H501" s="31"/>
      <c r="I501" s="31"/>
      <c r="J501" s="31"/>
      <c r="K501" s="31"/>
      <c r="BJ501" s="4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</row>
    <row r="502" spans="1:81" hidden="1" x14ac:dyDescent="0.25">
      <c r="A502" s="4"/>
      <c r="B502" s="21"/>
      <c r="C502" s="4"/>
      <c r="D502" s="30"/>
      <c r="E502" s="30"/>
      <c r="F502" s="31"/>
      <c r="G502" s="31"/>
      <c r="H502" s="31"/>
      <c r="I502" s="31"/>
      <c r="J502" s="31"/>
      <c r="K502" s="31"/>
      <c r="BJ502" s="4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</row>
    <row r="503" spans="1:81" hidden="1" x14ac:dyDescent="0.25">
      <c r="A503" s="4"/>
      <c r="B503" s="21"/>
      <c r="C503" s="4"/>
      <c r="D503" s="30"/>
      <c r="E503" s="30"/>
      <c r="F503" s="31"/>
      <c r="G503" s="31"/>
      <c r="H503" s="31"/>
      <c r="I503" s="31"/>
      <c r="J503" s="31"/>
      <c r="K503" s="31"/>
      <c r="BJ503" s="4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</row>
    <row r="504" spans="1:81" hidden="1" x14ac:dyDescent="0.25">
      <c r="A504" s="4"/>
      <c r="B504" s="21"/>
      <c r="C504" s="4"/>
      <c r="D504" s="30"/>
      <c r="E504" s="30"/>
      <c r="F504" s="31"/>
      <c r="G504" s="31"/>
      <c r="H504" s="31"/>
      <c r="I504" s="31"/>
      <c r="J504" s="31"/>
      <c r="K504" s="31"/>
      <c r="BJ504" s="4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</row>
    <row r="505" spans="1:81" hidden="1" x14ac:dyDescent="0.25">
      <c r="A505" s="4"/>
      <c r="B505" s="21"/>
      <c r="C505" s="4"/>
      <c r="D505" s="30"/>
      <c r="E505" s="30"/>
      <c r="F505" s="31"/>
      <c r="G505" s="31"/>
      <c r="H505" s="31"/>
      <c r="I505" s="31"/>
      <c r="J505" s="31"/>
      <c r="K505" s="31"/>
      <c r="BJ505" s="4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</row>
    <row r="506" spans="1:81" hidden="1" x14ac:dyDescent="0.25">
      <c r="A506" s="4"/>
      <c r="B506" s="21"/>
      <c r="C506" s="4"/>
      <c r="D506" s="30"/>
      <c r="E506" s="30"/>
      <c r="F506" s="31"/>
      <c r="G506" s="31"/>
      <c r="H506" s="31"/>
      <c r="I506" s="31"/>
      <c r="J506" s="31"/>
      <c r="K506" s="31"/>
      <c r="BJ506" s="4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</row>
    <row r="507" spans="1:81" hidden="1" x14ac:dyDescent="0.25">
      <c r="A507" s="4"/>
      <c r="B507" s="21"/>
      <c r="C507" s="4"/>
      <c r="D507" s="30"/>
      <c r="E507" s="30"/>
      <c r="F507" s="31"/>
      <c r="G507" s="31"/>
      <c r="H507" s="31"/>
      <c r="I507" s="31"/>
      <c r="J507" s="31"/>
      <c r="K507" s="31"/>
      <c r="BJ507" s="4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</row>
    <row r="508" spans="1:81" hidden="1" x14ac:dyDescent="0.25">
      <c r="A508" s="4"/>
      <c r="B508" s="21"/>
      <c r="C508" s="4"/>
      <c r="D508" s="30"/>
      <c r="E508" s="30"/>
      <c r="F508" s="31"/>
      <c r="G508" s="31"/>
      <c r="H508" s="31"/>
      <c r="I508" s="31"/>
      <c r="J508" s="31"/>
      <c r="K508" s="31"/>
      <c r="BJ508" s="4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</row>
    <row r="509" spans="1:81" hidden="1" x14ac:dyDescent="0.25">
      <c r="A509" s="4"/>
      <c r="B509" s="21"/>
      <c r="C509" s="4"/>
      <c r="D509" s="30"/>
      <c r="E509" s="30"/>
      <c r="F509" s="31"/>
      <c r="G509" s="31"/>
      <c r="H509" s="31"/>
      <c r="I509" s="31"/>
      <c r="J509" s="31"/>
      <c r="K509" s="31"/>
      <c r="BJ509" s="4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</row>
    <row r="510" spans="1:81" hidden="1" x14ac:dyDescent="0.25">
      <c r="A510" s="4"/>
      <c r="B510" s="21"/>
      <c r="C510" s="4"/>
      <c r="D510" s="30"/>
      <c r="E510" s="30"/>
      <c r="F510" s="31"/>
      <c r="G510" s="31"/>
      <c r="H510" s="31"/>
      <c r="I510" s="31"/>
      <c r="J510" s="31"/>
      <c r="K510" s="31"/>
      <c r="BJ510" s="4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</row>
    <row r="511" spans="1:81" hidden="1" x14ac:dyDescent="0.25">
      <c r="A511" s="4"/>
      <c r="B511" s="21"/>
      <c r="C511" s="4"/>
      <c r="D511" s="30"/>
      <c r="E511" s="30"/>
      <c r="F511" s="31"/>
      <c r="G511" s="31"/>
      <c r="H511" s="31"/>
      <c r="I511" s="31"/>
      <c r="J511" s="31"/>
      <c r="K511" s="31"/>
      <c r="BJ511" s="4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</row>
    <row r="512" spans="1:81" hidden="1" x14ac:dyDescent="0.25">
      <c r="A512" s="4"/>
      <c r="B512" s="21"/>
      <c r="C512" s="4"/>
      <c r="D512" s="30"/>
      <c r="E512" s="30"/>
      <c r="F512" s="31"/>
      <c r="G512" s="31"/>
      <c r="H512" s="31"/>
      <c r="I512" s="31"/>
      <c r="J512" s="31"/>
      <c r="K512" s="31"/>
      <c r="BJ512" s="4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</row>
    <row r="513" spans="1:81" hidden="1" x14ac:dyDescent="0.25">
      <c r="A513" s="4"/>
      <c r="B513" s="21"/>
      <c r="C513" s="4"/>
      <c r="D513" s="30"/>
      <c r="E513" s="30"/>
      <c r="F513" s="31"/>
      <c r="G513" s="31"/>
      <c r="H513" s="31"/>
      <c r="I513" s="31"/>
      <c r="J513" s="31"/>
      <c r="K513" s="31"/>
      <c r="BJ513" s="4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</row>
    <row r="514" spans="1:81" hidden="1" x14ac:dyDescent="0.25">
      <c r="A514" s="4"/>
      <c r="B514" s="21"/>
      <c r="C514" s="4"/>
      <c r="D514" s="30"/>
      <c r="E514" s="30"/>
      <c r="F514" s="31"/>
      <c r="G514" s="31"/>
      <c r="H514" s="31"/>
      <c r="I514" s="31"/>
      <c r="J514" s="31"/>
      <c r="K514" s="31"/>
      <c r="BJ514" s="4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</row>
    <row r="515" spans="1:81" hidden="1" x14ac:dyDescent="0.25">
      <c r="A515" s="4"/>
      <c r="B515" s="21"/>
      <c r="C515" s="4"/>
      <c r="D515" s="30"/>
      <c r="E515" s="30"/>
      <c r="F515" s="31"/>
      <c r="G515" s="31"/>
      <c r="H515" s="31"/>
      <c r="I515" s="31"/>
      <c r="J515" s="31"/>
      <c r="K515" s="31"/>
      <c r="BJ515" s="4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</row>
    <row r="516" spans="1:81" hidden="1" x14ac:dyDescent="0.25">
      <c r="A516" s="4"/>
      <c r="B516" s="21"/>
      <c r="C516" s="4"/>
      <c r="D516" s="30"/>
      <c r="E516" s="30"/>
      <c r="F516" s="31"/>
      <c r="G516" s="31"/>
      <c r="H516" s="31"/>
      <c r="I516" s="31"/>
      <c r="J516" s="31"/>
      <c r="K516" s="31"/>
      <c r="BJ516" s="4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</row>
    <row r="517" spans="1:81" hidden="1" x14ac:dyDescent="0.25">
      <c r="A517" s="4"/>
      <c r="B517" s="21"/>
      <c r="C517" s="4"/>
      <c r="D517" s="30"/>
      <c r="E517" s="30"/>
      <c r="F517" s="31"/>
      <c r="G517" s="31"/>
      <c r="H517" s="31"/>
      <c r="I517" s="31"/>
      <c r="J517" s="31"/>
      <c r="K517" s="31"/>
      <c r="BJ517" s="4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</row>
    <row r="518" spans="1:81" hidden="1" x14ac:dyDescent="0.25">
      <c r="A518" s="4"/>
      <c r="B518" s="21"/>
      <c r="C518" s="4"/>
      <c r="D518" s="30"/>
      <c r="E518" s="30"/>
      <c r="F518" s="31"/>
      <c r="G518" s="31"/>
      <c r="H518" s="31"/>
      <c r="I518" s="31"/>
      <c r="J518" s="31"/>
      <c r="K518" s="31"/>
      <c r="BJ518" s="4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</row>
    <row r="519" spans="1:81" hidden="1" x14ac:dyDescent="0.25">
      <c r="A519" s="4"/>
      <c r="B519" s="21"/>
      <c r="C519" s="4"/>
      <c r="D519" s="30"/>
      <c r="E519" s="30"/>
      <c r="F519" s="31"/>
      <c r="G519" s="31"/>
      <c r="H519" s="31"/>
      <c r="I519" s="31"/>
      <c r="J519" s="31"/>
      <c r="K519" s="31"/>
      <c r="BJ519" s="4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</row>
    <row r="520" spans="1:81" hidden="1" x14ac:dyDescent="0.25">
      <c r="A520" s="4"/>
      <c r="B520" s="21"/>
      <c r="C520" s="4"/>
      <c r="D520" s="30"/>
      <c r="E520" s="30"/>
      <c r="F520" s="31"/>
      <c r="G520" s="31"/>
      <c r="H520" s="31"/>
      <c r="I520" s="31"/>
      <c r="J520" s="31"/>
      <c r="K520" s="31"/>
      <c r="BJ520" s="4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</row>
    <row r="521" spans="1:81" hidden="1" x14ac:dyDescent="0.25">
      <c r="A521" s="4"/>
      <c r="B521" s="21"/>
      <c r="C521" s="4"/>
      <c r="D521" s="30"/>
      <c r="E521" s="30"/>
      <c r="F521" s="31"/>
      <c r="G521" s="31"/>
      <c r="H521" s="31"/>
      <c r="I521" s="31"/>
      <c r="J521" s="31"/>
      <c r="K521" s="31"/>
      <c r="BJ521" s="4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</row>
    <row r="522" spans="1:81" hidden="1" x14ac:dyDescent="0.25">
      <c r="A522" s="4"/>
      <c r="B522" s="21"/>
      <c r="C522" s="4"/>
      <c r="D522" s="30"/>
      <c r="E522" s="30"/>
      <c r="F522" s="31"/>
      <c r="G522" s="31"/>
      <c r="H522" s="31"/>
      <c r="I522" s="31"/>
      <c r="J522" s="31"/>
      <c r="K522" s="31"/>
      <c r="BJ522" s="4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</row>
    <row r="523" spans="1:81" hidden="1" x14ac:dyDescent="0.25">
      <c r="A523" s="4"/>
      <c r="B523" s="21"/>
      <c r="C523" s="4"/>
      <c r="D523" s="30"/>
      <c r="E523" s="30"/>
      <c r="F523" s="31"/>
      <c r="G523" s="31"/>
      <c r="H523" s="31"/>
      <c r="I523" s="31"/>
      <c r="J523" s="31"/>
      <c r="K523" s="31"/>
      <c r="BJ523" s="4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</row>
    <row r="524" spans="1:81" hidden="1" x14ac:dyDescent="0.25">
      <c r="A524" s="4"/>
      <c r="B524" s="21"/>
      <c r="C524" s="4"/>
      <c r="D524" s="30"/>
      <c r="E524" s="30"/>
      <c r="F524" s="31"/>
      <c r="G524" s="31"/>
      <c r="H524" s="31"/>
      <c r="I524" s="31"/>
      <c r="J524" s="31"/>
      <c r="K524" s="31"/>
      <c r="BJ524" s="4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</row>
    <row r="525" spans="1:81" hidden="1" x14ac:dyDescent="0.25">
      <c r="A525" s="4"/>
      <c r="B525" s="21"/>
      <c r="C525" s="4"/>
      <c r="D525" s="30"/>
      <c r="E525" s="30"/>
      <c r="F525" s="31"/>
      <c r="G525" s="31"/>
      <c r="H525" s="31"/>
      <c r="I525" s="31"/>
      <c r="J525" s="31"/>
      <c r="K525" s="31"/>
      <c r="BJ525" s="4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</row>
    <row r="526" spans="1:81" hidden="1" x14ac:dyDescent="0.25">
      <c r="A526" s="4"/>
      <c r="B526" s="21"/>
      <c r="C526" s="4"/>
      <c r="D526" s="30"/>
      <c r="E526" s="30"/>
      <c r="F526" s="31"/>
      <c r="G526" s="31"/>
      <c r="H526" s="31"/>
      <c r="I526" s="31"/>
      <c r="J526" s="31"/>
      <c r="K526" s="31"/>
      <c r="BJ526" s="4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</row>
    <row r="527" spans="1:81" hidden="1" x14ac:dyDescent="0.25">
      <c r="A527" s="4"/>
      <c r="B527" s="21"/>
      <c r="C527" s="4"/>
      <c r="D527" s="30"/>
      <c r="E527" s="30"/>
      <c r="F527" s="31"/>
      <c r="G527" s="31"/>
      <c r="H527" s="31"/>
      <c r="I527" s="31"/>
      <c r="J527" s="31"/>
      <c r="K527" s="31"/>
      <c r="BJ527" s="4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</row>
    <row r="528" spans="1:81" hidden="1" x14ac:dyDescent="0.25">
      <c r="A528" s="4"/>
      <c r="B528" s="21"/>
      <c r="C528" s="4"/>
      <c r="D528" s="30"/>
      <c r="E528" s="30"/>
      <c r="F528" s="31"/>
      <c r="G528" s="31"/>
      <c r="H528" s="31"/>
      <c r="I528" s="31"/>
      <c r="J528" s="31"/>
      <c r="K528" s="31"/>
      <c r="BJ528" s="4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</row>
    <row r="529" spans="1:81" hidden="1" x14ac:dyDescent="0.25">
      <c r="A529" s="4"/>
      <c r="B529" s="21"/>
      <c r="C529" s="4"/>
      <c r="D529" s="30"/>
      <c r="E529" s="30"/>
      <c r="F529" s="31"/>
      <c r="G529" s="31"/>
      <c r="H529" s="31"/>
      <c r="I529" s="31"/>
      <c r="J529" s="31"/>
      <c r="K529" s="31"/>
      <c r="BJ529" s="4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</row>
    <row r="530" spans="1:81" hidden="1" x14ac:dyDescent="0.25">
      <c r="A530" s="4"/>
      <c r="B530" s="21"/>
      <c r="C530" s="4"/>
      <c r="D530" s="30"/>
      <c r="E530" s="30"/>
      <c r="F530" s="31"/>
      <c r="G530" s="31"/>
      <c r="H530" s="31"/>
      <c r="I530" s="31"/>
      <c r="J530" s="31"/>
      <c r="K530" s="31"/>
      <c r="BJ530" s="4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</row>
    <row r="531" spans="1:81" hidden="1" x14ac:dyDescent="0.25">
      <c r="A531" s="4"/>
      <c r="B531" s="21"/>
      <c r="C531" s="4"/>
      <c r="D531" s="30"/>
      <c r="E531" s="30"/>
      <c r="F531" s="31"/>
      <c r="G531" s="31"/>
      <c r="H531" s="31"/>
      <c r="I531" s="31"/>
      <c r="J531" s="31"/>
      <c r="K531" s="31"/>
      <c r="BJ531" s="4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</row>
    <row r="532" spans="1:81" hidden="1" x14ac:dyDescent="0.25">
      <c r="A532" s="4"/>
      <c r="B532" s="21"/>
      <c r="C532" s="4"/>
      <c r="D532" s="30"/>
      <c r="E532" s="30"/>
      <c r="F532" s="31"/>
      <c r="G532" s="31"/>
      <c r="H532" s="31"/>
      <c r="I532" s="31"/>
      <c r="J532" s="31"/>
      <c r="K532" s="31"/>
      <c r="BJ532" s="4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</row>
    <row r="533" spans="1:81" hidden="1" x14ac:dyDescent="0.25">
      <c r="A533" s="4"/>
      <c r="B533" s="21"/>
      <c r="C533" s="4"/>
      <c r="D533" s="30"/>
      <c r="E533" s="30"/>
      <c r="F533" s="31"/>
      <c r="G533" s="31"/>
      <c r="H533" s="31"/>
      <c r="I533" s="31"/>
      <c r="J533" s="31"/>
      <c r="K533" s="31"/>
      <c r="BJ533" s="4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</row>
    <row r="534" spans="1:81" hidden="1" x14ac:dyDescent="0.25">
      <c r="A534" s="4"/>
      <c r="B534" s="21"/>
      <c r="C534" s="4"/>
      <c r="D534" s="30"/>
      <c r="E534" s="30"/>
      <c r="F534" s="31"/>
      <c r="G534" s="31"/>
      <c r="H534" s="31"/>
      <c r="I534" s="31"/>
      <c r="J534" s="31"/>
      <c r="K534" s="31"/>
      <c r="BJ534" s="4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</row>
    <row r="535" spans="1:81" hidden="1" x14ac:dyDescent="0.25">
      <c r="A535" s="4"/>
      <c r="B535" s="21"/>
      <c r="C535" s="4"/>
      <c r="D535" s="30"/>
      <c r="E535" s="30"/>
      <c r="F535" s="31"/>
      <c r="G535" s="31"/>
      <c r="H535" s="31"/>
      <c r="I535" s="31"/>
      <c r="J535" s="31"/>
      <c r="K535" s="31"/>
      <c r="BJ535" s="4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</row>
    <row r="536" spans="1:81" hidden="1" x14ac:dyDescent="0.25">
      <c r="A536" s="4"/>
      <c r="B536" s="21"/>
      <c r="C536" s="4"/>
      <c r="D536" s="30"/>
      <c r="E536" s="30"/>
      <c r="F536" s="31"/>
      <c r="G536" s="31"/>
      <c r="H536" s="31"/>
      <c r="I536" s="31"/>
      <c r="J536" s="31"/>
      <c r="K536" s="31"/>
      <c r="BJ536" s="4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</row>
    <row r="537" spans="1:81" hidden="1" x14ac:dyDescent="0.25">
      <c r="A537" s="4"/>
      <c r="B537" s="21"/>
      <c r="C537" s="4"/>
      <c r="D537" s="30"/>
      <c r="E537" s="30"/>
      <c r="F537" s="31"/>
      <c r="G537" s="31"/>
      <c r="H537" s="31"/>
      <c r="I537" s="31"/>
      <c r="J537" s="31"/>
      <c r="K537" s="31"/>
      <c r="BJ537" s="4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</row>
    <row r="538" spans="1:81" hidden="1" x14ac:dyDescent="0.25">
      <c r="A538" s="4"/>
      <c r="B538" s="21"/>
      <c r="C538" s="4"/>
      <c r="D538" s="30"/>
      <c r="E538" s="30"/>
      <c r="F538" s="31"/>
      <c r="G538" s="31"/>
      <c r="H538" s="31"/>
      <c r="I538" s="31"/>
      <c r="J538" s="31"/>
      <c r="K538" s="31"/>
      <c r="BJ538" s="4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</row>
    <row r="539" spans="1:81" hidden="1" x14ac:dyDescent="0.25">
      <c r="A539" s="4"/>
      <c r="B539" s="21"/>
      <c r="C539" s="4"/>
      <c r="D539" s="30"/>
      <c r="E539" s="30"/>
      <c r="F539" s="31"/>
      <c r="G539" s="31"/>
      <c r="H539" s="31"/>
      <c r="I539" s="31"/>
      <c r="J539" s="31"/>
      <c r="K539" s="31"/>
      <c r="BJ539" s="4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</row>
    <row r="540" spans="1:81" hidden="1" x14ac:dyDescent="0.25">
      <c r="A540" s="4"/>
      <c r="B540" s="21"/>
      <c r="C540" s="4"/>
      <c r="D540" s="30"/>
      <c r="E540" s="30"/>
      <c r="F540" s="31"/>
      <c r="G540" s="31"/>
      <c r="H540" s="31"/>
      <c r="I540" s="31"/>
      <c r="J540" s="31"/>
      <c r="K540" s="31"/>
      <c r="BJ540" s="4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</row>
    <row r="541" spans="1:81" hidden="1" x14ac:dyDescent="0.25">
      <c r="A541" s="4"/>
      <c r="B541" s="21"/>
      <c r="C541" s="4"/>
      <c r="D541" s="30"/>
      <c r="E541" s="30"/>
      <c r="F541" s="31"/>
      <c r="G541" s="31"/>
      <c r="H541" s="31"/>
      <c r="I541" s="31"/>
      <c r="J541" s="31"/>
      <c r="K541" s="31"/>
      <c r="BJ541" s="4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</row>
    <row r="542" spans="1:81" hidden="1" x14ac:dyDescent="0.25">
      <c r="A542" s="4"/>
      <c r="B542" s="21"/>
      <c r="C542" s="4"/>
      <c r="D542" s="30"/>
      <c r="E542" s="30"/>
      <c r="F542" s="31"/>
      <c r="G542" s="31"/>
      <c r="H542" s="31"/>
      <c r="I542" s="31"/>
      <c r="J542" s="31"/>
      <c r="K542" s="31"/>
      <c r="BJ542" s="4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</row>
    <row r="543" spans="1:81" hidden="1" x14ac:dyDescent="0.25">
      <c r="A543" s="4"/>
      <c r="B543" s="21"/>
      <c r="C543" s="4"/>
      <c r="D543" s="30"/>
      <c r="E543" s="30"/>
      <c r="F543" s="31"/>
      <c r="G543" s="31"/>
      <c r="H543" s="31"/>
      <c r="I543" s="31"/>
      <c r="J543" s="31"/>
      <c r="K543" s="31"/>
      <c r="BJ543" s="4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</row>
    <row r="544" spans="1:81" hidden="1" x14ac:dyDescent="0.25">
      <c r="A544" s="4"/>
      <c r="B544" s="21"/>
      <c r="C544" s="4"/>
      <c r="D544" s="30"/>
      <c r="E544" s="30"/>
      <c r="F544" s="31"/>
      <c r="G544" s="31"/>
      <c r="H544" s="31"/>
      <c r="I544" s="31"/>
      <c r="J544" s="31"/>
      <c r="K544" s="31"/>
      <c r="BJ544" s="4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</row>
    <row r="545" spans="1:81" hidden="1" x14ac:dyDescent="0.25">
      <c r="A545" s="4"/>
      <c r="B545" s="21"/>
      <c r="C545" s="4"/>
      <c r="D545" s="30"/>
      <c r="E545" s="30"/>
      <c r="F545" s="31"/>
      <c r="G545" s="31"/>
      <c r="H545" s="31"/>
      <c r="I545" s="31"/>
      <c r="J545" s="31"/>
      <c r="K545" s="31"/>
      <c r="BJ545" s="4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</row>
    <row r="546" spans="1:81" hidden="1" x14ac:dyDescent="0.25">
      <c r="A546" s="4"/>
      <c r="B546" s="21"/>
      <c r="C546" s="4"/>
      <c r="D546" s="30"/>
      <c r="E546" s="30"/>
      <c r="F546" s="31"/>
      <c r="G546" s="31"/>
      <c r="H546" s="31"/>
      <c r="I546" s="31"/>
      <c r="J546" s="31"/>
      <c r="K546" s="31"/>
      <c r="BJ546" s="4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</row>
    <row r="547" spans="1:81" hidden="1" x14ac:dyDescent="0.25">
      <c r="A547" s="4"/>
      <c r="B547" s="21"/>
      <c r="C547" s="4"/>
      <c r="D547" s="30"/>
      <c r="E547" s="30"/>
      <c r="F547" s="31"/>
      <c r="G547" s="31"/>
      <c r="H547" s="31"/>
      <c r="I547" s="31"/>
      <c r="J547" s="31"/>
      <c r="K547" s="31"/>
      <c r="BJ547" s="4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</row>
    <row r="548" spans="1:81" hidden="1" x14ac:dyDescent="0.25">
      <c r="A548" s="4"/>
      <c r="B548" s="21"/>
      <c r="C548" s="4"/>
      <c r="D548" s="30"/>
      <c r="E548" s="30"/>
      <c r="F548" s="31"/>
      <c r="G548" s="31"/>
      <c r="H548" s="31"/>
      <c r="I548" s="31"/>
      <c r="J548" s="31"/>
      <c r="K548" s="31"/>
      <c r="BJ548" s="4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</row>
    <row r="549" spans="1:81" hidden="1" x14ac:dyDescent="0.25">
      <c r="A549" s="4"/>
      <c r="B549" s="21"/>
      <c r="C549" s="4"/>
      <c r="D549" s="30"/>
      <c r="E549" s="30"/>
      <c r="F549" s="31"/>
      <c r="G549" s="31"/>
      <c r="H549" s="31"/>
      <c r="I549" s="31"/>
      <c r="J549" s="31"/>
      <c r="K549" s="31"/>
      <c r="BJ549" s="4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</row>
    <row r="550" spans="1:81" hidden="1" x14ac:dyDescent="0.25">
      <c r="A550" s="4"/>
      <c r="B550" s="21"/>
      <c r="C550" s="4"/>
      <c r="D550" s="30"/>
      <c r="E550" s="30"/>
      <c r="F550" s="31"/>
      <c r="G550" s="31"/>
      <c r="H550" s="31"/>
      <c r="I550" s="31"/>
      <c r="J550" s="31"/>
      <c r="K550" s="31"/>
      <c r="BJ550" s="4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</row>
    <row r="551" spans="1:81" hidden="1" x14ac:dyDescent="0.25">
      <c r="A551" s="4"/>
      <c r="B551" s="21"/>
      <c r="C551" s="4"/>
      <c r="D551" s="30"/>
      <c r="E551" s="30"/>
      <c r="F551" s="31"/>
      <c r="G551" s="31"/>
      <c r="H551" s="31"/>
      <c r="I551" s="31"/>
      <c r="J551" s="31"/>
      <c r="K551" s="31"/>
      <c r="BJ551" s="4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</row>
    <row r="552" spans="1:81" hidden="1" x14ac:dyDescent="0.25">
      <c r="A552" s="4"/>
      <c r="B552" s="21"/>
      <c r="C552" s="4"/>
      <c r="D552" s="30"/>
      <c r="E552" s="30"/>
      <c r="F552" s="31"/>
      <c r="G552" s="31"/>
      <c r="H552" s="31"/>
      <c r="I552" s="31"/>
      <c r="J552" s="31"/>
      <c r="K552" s="31"/>
      <c r="BJ552" s="4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</row>
    <row r="553" spans="1:81" hidden="1" x14ac:dyDescent="0.25">
      <c r="A553" s="4"/>
      <c r="B553" s="21"/>
      <c r="C553" s="4"/>
      <c r="D553" s="30"/>
      <c r="E553" s="30"/>
      <c r="F553" s="31"/>
      <c r="G553" s="31"/>
      <c r="H553" s="31"/>
      <c r="I553" s="31"/>
      <c r="J553" s="31"/>
      <c r="K553" s="31"/>
      <c r="BJ553" s="4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</row>
    <row r="554" spans="1:81" hidden="1" x14ac:dyDescent="0.25">
      <c r="A554" s="4"/>
      <c r="B554" s="21"/>
      <c r="C554" s="4"/>
      <c r="D554" s="30"/>
      <c r="E554" s="30"/>
      <c r="F554" s="31"/>
      <c r="G554" s="31"/>
      <c r="H554" s="31"/>
      <c r="I554" s="31"/>
      <c r="J554" s="31"/>
      <c r="K554" s="31"/>
      <c r="BJ554" s="4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</row>
    <row r="555" spans="1:81" hidden="1" x14ac:dyDescent="0.25">
      <c r="A555" s="4"/>
      <c r="B555" s="21"/>
      <c r="C555" s="4"/>
      <c r="D555" s="30"/>
      <c r="E555" s="30"/>
      <c r="F555" s="31"/>
      <c r="G555" s="31"/>
      <c r="H555" s="31"/>
      <c r="I555" s="31"/>
      <c r="J555" s="31"/>
      <c r="K555" s="31"/>
      <c r="BJ555" s="4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</row>
    <row r="556" spans="1:81" hidden="1" x14ac:dyDescent="0.25">
      <c r="A556" s="4"/>
      <c r="B556" s="21"/>
      <c r="C556" s="4"/>
      <c r="D556" s="30"/>
      <c r="E556" s="30"/>
      <c r="F556" s="31"/>
      <c r="G556" s="31"/>
      <c r="H556" s="31"/>
      <c r="I556" s="31"/>
      <c r="J556" s="31"/>
      <c r="K556" s="31"/>
      <c r="BJ556" s="4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</row>
    <row r="557" spans="1:81" hidden="1" x14ac:dyDescent="0.25">
      <c r="A557" s="4"/>
      <c r="B557" s="21"/>
      <c r="C557" s="4"/>
      <c r="D557" s="30"/>
      <c r="E557" s="30"/>
      <c r="F557" s="31"/>
      <c r="G557" s="31"/>
      <c r="H557" s="31"/>
      <c r="I557" s="31"/>
      <c r="J557" s="31"/>
      <c r="K557" s="31"/>
      <c r="BJ557" s="4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</row>
    <row r="558" spans="1:81" hidden="1" x14ac:dyDescent="0.25">
      <c r="A558" s="4"/>
      <c r="B558" s="21"/>
      <c r="C558" s="4"/>
      <c r="D558" s="30"/>
      <c r="E558" s="30"/>
      <c r="F558" s="31"/>
      <c r="G558" s="31"/>
      <c r="H558" s="31"/>
      <c r="I558" s="31"/>
      <c r="J558" s="31"/>
      <c r="K558" s="31"/>
      <c r="BJ558" s="4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</row>
    <row r="559" spans="1:81" hidden="1" x14ac:dyDescent="0.25">
      <c r="A559" s="4"/>
      <c r="B559" s="21"/>
      <c r="C559" s="4"/>
      <c r="D559" s="30"/>
      <c r="E559" s="30"/>
      <c r="F559" s="31"/>
      <c r="G559" s="31"/>
      <c r="H559" s="31"/>
      <c r="I559" s="31"/>
      <c r="J559" s="31"/>
      <c r="K559" s="31"/>
      <c r="BJ559" s="4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</row>
    <row r="560" spans="1:81" hidden="1" x14ac:dyDescent="0.25">
      <c r="A560" s="4"/>
      <c r="B560" s="21"/>
      <c r="C560" s="4"/>
      <c r="D560" s="30"/>
      <c r="E560" s="30"/>
      <c r="F560" s="31"/>
      <c r="G560" s="31"/>
      <c r="H560" s="31"/>
      <c r="I560" s="31"/>
      <c r="J560" s="31"/>
      <c r="K560" s="31"/>
      <c r="BJ560" s="4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</row>
    <row r="561" spans="1:81" hidden="1" x14ac:dyDescent="0.25">
      <c r="A561" s="4"/>
      <c r="B561" s="21"/>
      <c r="C561" s="4"/>
      <c r="D561" s="30"/>
      <c r="E561" s="30"/>
      <c r="F561" s="31"/>
      <c r="G561" s="31"/>
      <c r="H561" s="31"/>
      <c r="I561" s="31"/>
      <c r="J561" s="31"/>
      <c r="K561" s="31"/>
      <c r="BJ561" s="4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</row>
    <row r="562" spans="1:81" hidden="1" x14ac:dyDescent="0.25">
      <c r="A562" s="4"/>
      <c r="B562" s="21"/>
      <c r="C562" s="4"/>
      <c r="D562" s="30"/>
      <c r="E562" s="30"/>
      <c r="F562" s="31"/>
      <c r="G562" s="31"/>
      <c r="H562" s="31"/>
      <c r="I562" s="31"/>
      <c r="J562" s="31"/>
      <c r="K562" s="31"/>
      <c r="BJ562" s="4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</row>
    <row r="563" spans="1:81" hidden="1" x14ac:dyDescent="0.25">
      <c r="A563" s="4"/>
      <c r="B563" s="21"/>
      <c r="C563" s="4"/>
      <c r="D563" s="30"/>
      <c r="E563" s="30"/>
      <c r="F563" s="31"/>
      <c r="G563" s="31"/>
      <c r="H563" s="31"/>
      <c r="I563" s="31"/>
      <c r="J563" s="31"/>
      <c r="K563" s="31"/>
      <c r="BJ563" s="4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</row>
    <row r="564" spans="1:81" hidden="1" x14ac:dyDescent="0.25">
      <c r="A564" s="4"/>
      <c r="B564" s="21"/>
      <c r="C564" s="4"/>
      <c r="D564" s="30"/>
      <c r="E564" s="30"/>
      <c r="F564" s="31"/>
      <c r="G564" s="31"/>
      <c r="H564" s="31"/>
      <c r="I564" s="31"/>
      <c r="J564" s="31"/>
      <c r="K564" s="31"/>
      <c r="BJ564" s="4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</row>
    <row r="565" spans="1:81" hidden="1" x14ac:dyDescent="0.25">
      <c r="A565" s="4"/>
      <c r="B565" s="21"/>
      <c r="C565" s="4"/>
      <c r="D565" s="30"/>
      <c r="E565" s="30"/>
      <c r="F565" s="31"/>
      <c r="G565" s="31"/>
      <c r="H565" s="31"/>
      <c r="I565" s="31"/>
      <c r="J565" s="31"/>
      <c r="K565" s="31"/>
      <c r="BJ565" s="4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</row>
    <row r="566" spans="1:81" hidden="1" x14ac:dyDescent="0.25">
      <c r="A566" s="4"/>
      <c r="B566" s="21"/>
      <c r="C566" s="4"/>
      <c r="D566" s="30"/>
      <c r="E566" s="30"/>
      <c r="F566" s="31"/>
      <c r="G566" s="31"/>
      <c r="H566" s="31"/>
      <c r="I566" s="31"/>
      <c r="J566" s="31"/>
      <c r="K566" s="31"/>
      <c r="BJ566" s="4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</row>
    <row r="567" spans="1:81" hidden="1" x14ac:dyDescent="0.25">
      <c r="A567" s="4"/>
      <c r="B567" s="21"/>
      <c r="C567" s="4"/>
      <c r="D567" s="30"/>
      <c r="E567" s="30"/>
      <c r="F567" s="31"/>
      <c r="G567" s="31"/>
      <c r="H567" s="31"/>
      <c r="I567" s="31"/>
      <c r="J567" s="31"/>
      <c r="K567" s="31"/>
      <c r="BJ567" s="4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</row>
    <row r="568" spans="1:81" hidden="1" x14ac:dyDescent="0.25">
      <c r="A568" s="4"/>
      <c r="B568" s="21"/>
      <c r="C568" s="4"/>
      <c r="D568" s="30"/>
      <c r="E568" s="30"/>
      <c r="F568" s="31"/>
      <c r="G568" s="31"/>
      <c r="H568" s="31"/>
      <c r="I568" s="31"/>
      <c r="J568" s="31"/>
      <c r="K568" s="31"/>
      <c r="BJ568" s="4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</row>
    <row r="569" spans="1:81" hidden="1" x14ac:dyDescent="0.25">
      <c r="A569" s="4"/>
      <c r="B569" s="21"/>
      <c r="C569" s="4"/>
      <c r="D569" s="30"/>
      <c r="E569" s="30"/>
      <c r="F569" s="31"/>
      <c r="G569" s="31"/>
      <c r="H569" s="31"/>
      <c r="I569" s="31"/>
      <c r="J569" s="31"/>
      <c r="K569" s="31"/>
      <c r="BJ569" s="4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</row>
    <row r="570" spans="1:81" hidden="1" x14ac:dyDescent="0.25">
      <c r="A570" s="4"/>
      <c r="B570" s="21"/>
      <c r="C570" s="4"/>
      <c r="D570" s="30"/>
      <c r="E570" s="30"/>
      <c r="F570" s="31"/>
      <c r="G570" s="31"/>
      <c r="H570" s="31"/>
      <c r="I570" s="31"/>
      <c r="J570" s="31"/>
      <c r="K570" s="31"/>
      <c r="BJ570" s="4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</row>
    <row r="571" spans="1:81" hidden="1" x14ac:dyDescent="0.25">
      <c r="A571" s="4"/>
      <c r="B571" s="21"/>
      <c r="C571" s="4"/>
      <c r="D571" s="30"/>
      <c r="E571" s="30"/>
      <c r="F571" s="31"/>
      <c r="G571" s="31"/>
      <c r="H571" s="31"/>
      <c r="I571" s="31"/>
      <c r="J571" s="31"/>
      <c r="K571" s="31"/>
      <c r="BJ571" s="4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</row>
    <row r="572" spans="1:81" hidden="1" x14ac:dyDescent="0.25">
      <c r="A572" s="4"/>
      <c r="B572" s="21"/>
      <c r="C572" s="4"/>
      <c r="D572" s="30"/>
      <c r="E572" s="30"/>
      <c r="F572" s="31"/>
      <c r="G572" s="31"/>
      <c r="H572" s="31"/>
      <c r="I572" s="31"/>
      <c r="J572" s="31"/>
      <c r="K572" s="31"/>
      <c r="BJ572" s="4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</row>
    <row r="573" spans="1:81" hidden="1" x14ac:dyDescent="0.25">
      <c r="A573" s="4"/>
      <c r="B573" s="21"/>
      <c r="C573" s="4"/>
      <c r="D573" s="30"/>
      <c r="E573" s="30"/>
      <c r="F573" s="31"/>
      <c r="G573" s="31"/>
      <c r="H573" s="31"/>
      <c r="I573" s="31"/>
      <c r="J573" s="31"/>
      <c r="K573" s="31"/>
      <c r="BJ573" s="4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</row>
    <row r="574" spans="1:81" hidden="1" x14ac:dyDescent="0.25">
      <c r="A574" s="4"/>
      <c r="B574" s="21"/>
      <c r="C574" s="4"/>
      <c r="D574" s="30"/>
      <c r="E574" s="30"/>
      <c r="F574" s="31"/>
      <c r="G574" s="31"/>
      <c r="H574" s="31"/>
      <c r="I574" s="31"/>
      <c r="J574" s="31"/>
      <c r="K574" s="31"/>
      <c r="BJ574" s="4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</row>
    <row r="575" spans="1:81" hidden="1" x14ac:dyDescent="0.25">
      <c r="A575" s="4"/>
      <c r="B575" s="21"/>
      <c r="C575" s="4"/>
      <c r="D575" s="30"/>
      <c r="E575" s="30"/>
      <c r="F575" s="31"/>
      <c r="G575" s="31"/>
      <c r="H575" s="31"/>
      <c r="I575" s="31"/>
      <c r="J575" s="31"/>
      <c r="K575" s="31"/>
      <c r="BJ575" s="4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</row>
    <row r="576" spans="1:81" hidden="1" x14ac:dyDescent="0.25">
      <c r="A576" s="4"/>
      <c r="B576" s="21"/>
      <c r="C576" s="4"/>
      <c r="D576" s="30"/>
      <c r="E576" s="30"/>
      <c r="F576" s="31"/>
      <c r="G576" s="31"/>
      <c r="H576" s="31"/>
      <c r="I576" s="31"/>
      <c r="J576" s="31"/>
      <c r="K576" s="31"/>
      <c r="BJ576" s="4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</row>
    <row r="577" spans="1:81" hidden="1" x14ac:dyDescent="0.25">
      <c r="A577" s="4"/>
      <c r="B577" s="21"/>
      <c r="C577" s="4"/>
      <c r="D577" s="30"/>
      <c r="E577" s="30"/>
      <c r="F577" s="31"/>
      <c r="G577" s="31"/>
      <c r="H577" s="31"/>
      <c r="I577" s="31"/>
      <c r="J577" s="31"/>
      <c r="K577" s="31"/>
      <c r="BJ577" s="4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</row>
    <row r="578" spans="1:81" hidden="1" x14ac:dyDescent="0.25">
      <c r="A578" s="4"/>
      <c r="B578" s="21"/>
      <c r="C578" s="4"/>
      <c r="D578" s="30"/>
      <c r="E578" s="30"/>
      <c r="F578" s="31"/>
      <c r="G578" s="31"/>
      <c r="H578" s="31"/>
      <c r="I578" s="31"/>
      <c r="J578" s="31"/>
      <c r="K578" s="31"/>
      <c r="BJ578" s="4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</row>
    <row r="579" spans="1:81" hidden="1" x14ac:dyDescent="0.25">
      <c r="A579" s="4"/>
      <c r="B579" s="21"/>
      <c r="C579" s="4"/>
      <c r="D579" s="30"/>
      <c r="E579" s="30"/>
      <c r="F579" s="31"/>
      <c r="G579" s="31"/>
      <c r="H579" s="31"/>
      <c r="I579" s="31"/>
      <c r="J579" s="31"/>
      <c r="K579" s="31"/>
      <c r="BJ579" s="4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</row>
    <row r="580" spans="1:81" hidden="1" x14ac:dyDescent="0.25">
      <c r="A580" s="4"/>
      <c r="B580" s="21"/>
      <c r="C580" s="4"/>
      <c r="D580" s="30"/>
      <c r="E580" s="30"/>
      <c r="F580" s="31"/>
      <c r="G580" s="31"/>
      <c r="H580" s="31"/>
      <c r="I580" s="31"/>
      <c r="J580" s="31"/>
      <c r="K580" s="31"/>
      <c r="BJ580" s="4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</row>
    <row r="581" spans="1:81" hidden="1" x14ac:dyDescent="0.25">
      <c r="A581" s="4"/>
      <c r="B581" s="21"/>
      <c r="C581" s="4"/>
      <c r="D581" s="30"/>
      <c r="E581" s="30"/>
      <c r="F581" s="31"/>
      <c r="G581" s="31"/>
      <c r="H581" s="31"/>
      <c r="I581" s="31"/>
      <c r="J581" s="31"/>
      <c r="K581" s="31"/>
      <c r="BJ581" s="4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</row>
    <row r="582" spans="1:81" hidden="1" x14ac:dyDescent="0.25">
      <c r="A582" s="4"/>
      <c r="B582" s="21"/>
      <c r="C582" s="4"/>
      <c r="D582" s="30"/>
      <c r="E582" s="30"/>
      <c r="F582" s="31"/>
      <c r="G582" s="31"/>
      <c r="H582" s="31"/>
      <c r="I582" s="31"/>
      <c r="J582" s="31"/>
      <c r="K582" s="31"/>
      <c r="BJ582" s="4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</row>
    <row r="583" spans="1:81" hidden="1" x14ac:dyDescent="0.25">
      <c r="A583" s="4"/>
      <c r="B583" s="21"/>
      <c r="C583" s="4"/>
      <c r="D583" s="30"/>
      <c r="E583" s="30"/>
      <c r="F583" s="31"/>
      <c r="G583" s="31"/>
      <c r="H583" s="31"/>
      <c r="I583" s="31"/>
      <c r="J583" s="31"/>
      <c r="K583" s="31"/>
      <c r="BJ583" s="4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</row>
    <row r="584" spans="1:81" hidden="1" x14ac:dyDescent="0.25">
      <c r="A584" s="4"/>
      <c r="B584" s="21"/>
      <c r="C584" s="4"/>
      <c r="D584" s="30"/>
      <c r="E584" s="30"/>
      <c r="F584" s="31"/>
      <c r="G584" s="31"/>
      <c r="H584" s="31"/>
      <c r="I584" s="31"/>
      <c r="J584" s="31"/>
      <c r="K584" s="31"/>
      <c r="BJ584" s="4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</row>
    <row r="585" spans="1:81" hidden="1" x14ac:dyDescent="0.25">
      <c r="A585" s="4"/>
      <c r="B585" s="21"/>
      <c r="C585" s="4"/>
      <c r="D585" s="30"/>
      <c r="E585" s="30"/>
      <c r="F585" s="31"/>
      <c r="G585" s="31"/>
      <c r="H585" s="31"/>
      <c r="I585" s="31"/>
      <c r="J585" s="31"/>
      <c r="K585" s="31"/>
      <c r="BJ585" s="4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</row>
    <row r="586" spans="1:81" hidden="1" x14ac:dyDescent="0.25">
      <c r="A586" s="4"/>
      <c r="B586" s="21"/>
      <c r="C586" s="4"/>
      <c r="D586" s="30"/>
      <c r="E586" s="30"/>
      <c r="F586" s="31"/>
      <c r="G586" s="31"/>
      <c r="H586" s="31"/>
      <c r="I586" s="31"/>
      <c r="J586" s="31"/>
      <c r="K586" s="31"/>
      <c r="BJ586" s="4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</row>
    <row r="587" spans="1:81" hidden="1" x14ac:dyDescent="0.25">
      <c r="A587" s="4"/>
      <c r="B587" s="21"/>
      <c r="C587" s="4"/>
      <c r="D587" s="30"/>
      <c r="E587" s="30"/>
      <c r="F587" s="31"/>
      <c r="G587" s="31"/>
      <c r="H587" s="31"/>
      <c r="I587" s="31"/>
      <c r="J587" s="31"/>
      <c r="K587" s="31"/>
      <c r="BJ587" s="4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</row>
    <row r="588" spans="1:81" hidden="1" x14ac:dyDescent="0.25">
      <c r="A588" s="4"/>
      <c r="B588" s="21"/>
      <c r="C588" s="4"/>
      <c r="D588" s="30"/>
      <c r="E588" s="30"/>
      <c r="F588" s="31"/>
      <c r="G588" s="31"/>
      <c r="H588" s="31"/>
      <c r="I588" s="31"/>
      <c r="J588" s="31"/>
      <c r="K588" s="31"/>
      <c r="BJ588" s="4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</row>
    <row r="589" spans="1:81" hidden="1" x14ac:dyDescent="0.25">
      <c r="A589" s="4"/>
      <c r="B589" s="21"/>
      <c r="C589" s="4"/>
      <c r="D589" s="30"/>
      <c r="E589" s="30"/>
      <c r="F589" s="31"/>
      <c r="G589" s="31"/>
      <c r="H589" s="31"/>
      <c r="I589" s="31"/>
      <c r="J589" s="31"/>
      <c r="K589" s="31"/>
      <c r="BJ589" s="4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</row>
    <row r="590" spans="1:81" hidden="1" x14ac:dyDescent="0.25">
      <c r="A590" s="4"/>
      <c r="B590" s="21"/>
      <c r="C590" s="4"/>
      <c r="D590" s="30"/>
      <c r="E590" s="30"/>
      <c r="F590" s="31"/>
      <c r="G590" s="31"/>
      <c r="H590" s="31"/>
      <c r="I590" s="31"/>
      <c r="J590" s="31"/>
      <c r="K590" s="31"/>
      <c r="BJ590" s="4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</row>
    <row r="591" spans="1:81" hidden="1" x14ac:dyDescent="0.25">
      <c r="A591" s="4"/>
      <c r="B591" s="21"/>
      <c r="C591" s="4"/>
      <c r="D591" s="30"/>
      <c r="E591" s="30"/>
      <c r="F591" s="31"/>
      <c r="G591" s="31"/>
      <c r="H591" s="31"/>
      <c r="I591" s="31"/>
      <c r="J591" s="31"/>
      <c r="K591" s="31"/>
      <c r="BJ591" s="4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</row>
    <row r="592" spans="1:81" hidden="1" x14ac:dyDescent="0.25">
      <c r="A592" s="4"/>
      <c r="B592" s="21"/>
      <c r="C592" s="4"/>
      <c r="D592" s="30"/>
      <c r="E592" s="30"/>
      <c r="F592" s="31"/>
      <c r="G592" s="31"/>
      <c r="H592" s="31"/>
      <c r="I592" s="31"/>
      <c r="J592" s="31"/>
      <c r="K592" s="31"/>
      <c r="BJ592" s="4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</row>
    <row r="593" spans="1:81" hidden="1" x14ac:dyDescent="0.25">
      <c r="A593" s="4"/>
      <c r="B593" s="21"/>
      <c r="C593" s="4"/>
      <c r="D593" s="30"/>
      <c r="E593" s="30"/>
      <c r="F593" s="31"/>
      <c r="G593" s="31"/>
      <c r="H593" s="31"/>
      <c r="I593" s="31"/>
      <c r="J593" s="31"/>
      <c r="K593" s="31"/>
      <c r="BJ593" s="4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</row>
    <row r="594" spans="1:81" hidden="1" x14ac:dyDescent="0.25">
      <c r="A594" s="4"/>
      <c r="B594" s="21"/>
      <c r="C594" s="4"/>
      <c r="D594" s="30"/>
      <c r="E594" s="30"/>
      <c r="F594" s="31"/>
      <c r="G594" s="31"/>
      <c r="H594" s="31"/>
      <c r="I594" s="31"/>
      <c r="J594" s="31"/>
      <c r="K594" s="31"/>
      <c r="BJ594" s="4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</row>
    <row r="595" spans="1:81" hidden="1" x14ac:dyDescent="0.25">
      <c r="A595" s="4"/>
      <c r="B595" s="21"/>
      <c r="C595" s="4"/>
      <c r="D595" s="30"/>
      <c r="E595" s="30"/>
      <c r="F595" s="31"/>
      <c r="G595" s="31"/>
      <c r="H595" s="31"/>
      <c r="I595" s="31"/>
      <c r="J595" s="31"/>
      <c r="K595" s="31"/>
      <c r="BJ595" s="4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</row>
    <row r="596" spans="1:81" hidden="1" x14ac:dyDescent="0.25">
      <c r="A596" s="4"/>
      <c r="B596" s="21"/>
      <c r="C596" s="4"/>
      <c r="D596" s="30"/>
      <c r="E596" s="30"/>
      <c r="F596" s="31"/>
      <c r="G596" s="31"/>
      <c r="H596" s="31"/>
      <c r="I596" s="31"/>
      <c r="J596" s="31"/>
      <c r="K596" s="31"/>
      <c r="BJ596" s="4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</row>
    <row r="597" spans="1:81" hidden="1" x14ac:dyDescent="0.25">
      <c r="A597" s="4"/>
      <c r="B597" s="21"/>
      <c r="C597" s="4"/>
      <c r="D597" s="30"/>
      <c r="E597" s="30"/>
      <c r="F597" s="31"/>
      <c r="G597" s="31"/>
      <c r="H597" s="31"/>
      <c r="I597" s="31"/>
      <c r="J597" s="31"/>
      <c r="K597" s="31"/>
      <c r="BJ597" s="4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</row>
    <row r="598" spans="1:81" hidden="1" x14ac:dyDescent="0.25">
      <c r="A598" s="4"/>
      <c r="B598" s="21"/>
      <c r="C598" s="4"/>
      <c r="D598" s="30"/>
      <c r="E598" s="30"/>
      <c r="F598" s="31"/>
      <c r="G598" s="31"/>
      <c r="H598" s="31"/>
      <c r="I598" s="31"/>
      <c r="J598" s="31"/>
      <c r="K598" s="31"/>
      <c r="BJ598" s="4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</row>
    <row r="599" spans="1:81" hidden="1" x14ac:dyDescent="0.25">
      <c r="A599" s="4"/>
      <c r="B599" s="21"/>
      <c r="C599" s="4"/>
      <c r="D599" s="30"/>
      <c r="E599" s="30"/>
      <c r="F599" s="31"/>
      <c r="G599" s="31"/>
      <c r="H599" s="31"/>
      <c r="I599" s="31"/>
      <c r="J599" s="31"/>
      <c r="K599" s="31"/>
      <c r="BJ599" s="4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</row>
    <row r="600" spans="1:81" hidden="1" x14ac:dyDescent="0.25">
      <c r="A600" s="4"/>
      <c r="B600" s="21"/>
      <c r="C600" s="4"/>
      <c r="D600" s="30"/>
      <c r="E600" s="30"/>
      <c r="F600" s="31"/>
      <c r="G600" s="31"/>
      <c r="H600" s="31"/>
      <c r="I600" s="31"/>
      <c r="J600" s="31"/>
      <c r="K600" s="31"/>
      <c r="BJ600" s="4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</row>
    <row r="601" spans="1:81" hidden="1" x14ac:dyDescent="0.25">
      <c r="A601" s="4"/>
      <c r="B601" s="21"/>
      <c r="C601" s="4"/>
      <c r="D601" s="30"/>
      <c r="E601" s="30"/>
      <c r="F601" s="31"/>
      <c r="G601" s="31"/>
      <c r="H601" s="31"/>
      <c r="I601" s="31"/>
      <c r="J601" s="31"/>
      <c r="K601" s="31"/>
      <c r="BJ601" s="4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</row>
    <row r="602" spans="1:81" hidden="1" x14ac:dyDescent="0.25">
      <c r="A602" s="4"/>
      <c r="B602" s="21"/>
      <c r="C602" s="4"/>
      <c r="D602" s="30"/>
      <c r="E602" s="30"/>
      <c r="F602" s="31"/>
      <c r="G602" s="31"/>
      <c r="H602" s="31"/>
      <c r="I602" s="31"/>
      <c r="J602" s="31"/>
      <c r="K602" s="31"/>
      <c r="BJ602" s="4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</row>
    <row r="603" spans="1:81" hidden="1" x14ac:dyDescent="0.25">
      <c r="A603" s="4"/>
      <c r="B603" s="21"/>
      <c r="C603" s="4"/>
      <c r="D603" s="30"/>
      <c r="E603" s="30"/>
      <c r="F603" s="31"/>
      <c r="G603" s="31"/>
      <c r="H603" s="31"/>
      <c r="I603" s="31"/>
      <c r="J603" s="31"/>
      <c r="K603" s="31"/>
      <c r="BJ603" s="4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</row>
    <row r="604" spans="1:81" hidden="1" x14ac:dyDescent="0.25">
      <c r="A604" s="4"/>
      <c r="B604" s="21"/>
      <c r="C604" s="4"/>
      <c r="D604" s="30"/>
      <c r="E604" s="30"/>
      <c r="F604" s="31"/>
      <c r="G604" s="31"/>
      <c r="H604" s="31"/>
      <c r="I604" s="31"/>
      <c r="J604" s="31"/>
      <c r="K604" s="31"/>
      <c r="BJ604" s="4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</row>
    <row r="605" spans="1:81" hidden="1" x14ac:dyDescent="0.25">
      <c r="A605" s="4"/>
      <c r="B605" s="21"/>
      <c r="C605" s="4"/>
      <c r="D605" s="30"/>
      <c r="E605" s="30"/>
      <c r="F605" s="31"/>
      <c r="G605" s="31"/>
      <c r="H605" s="31"/>
      <c r="I605" s="31"/>
      <c r="J605" s="31"/>
      <c r="K605" s="31"/>
      <c r="BJ605" s="4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</row>
    <row r="606" spans="1:81" hidden="1" x14ac:dyDescent="0.25">
      <c r="A606" s="4"/>
      <c r="B606" s="21"/>
      <c r="C606" s="4"/>
      <c r="D606" s="30"/>
      <c r="E606" s="30"/>
      <c r="F606" s="31"/>
      <c r="G606" s="31"/>
      <c r="H606" s="31"/>
      <c r="I606" s="31"/>
      <c r="J606" s="31"/>
      <c r="K606" s="31"/>
      <c r="BJ606" s="4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</row>
    <row r="607" spans="1:81" hidden="1" x14ac:dyDescent="0.25">
      <c r="A607" s="4"/>
      <c r="B607" s="21"/>
      <c r="C607" s="4"/>
      <c r="D607" s="30"/>
      <c r="E607" s="30"/>
      <c r="F607" s="31"/>
      <c r="G607" s="31"/>
      <c r="H607" s="31"/>
      <c r="I607" s="31"/>
      <c r="J607" s="31"/>
      <c r="K607" s="31"/>
      <c r="BJ607" s="4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</row>
    <row r="608" spans="1:81" hidden="1" x14ac:dyDescent="0.25">
      <c r="A608" s="4"/>
      <c r="B608" s="21"/>
      <c r="C608" s="4"/>
      <c r="D608" s="30"/>
      <c r="E608" s="30"/>
      <c r="F608" s="31"/>
      <c r="G608" s="31"/>
      <c r="H608" s="31"/>
      <c r="I608" s="31"/>
      <c r="J608" s="31"/>
      <c r="K608" s="31"/>
      <c r="BJ608" s="4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</row>
    <row r="609" spans="1:81" hidden="1" x14ac:dyDescent="0.25">
      <c r="A609" s="4"/>
      <c r="B609" s="21"/>
      <c r="C609" s="4"/>
      <c r="D609" s="30"/>
      <c r="E609" s="30"/>
      <c r="F609" s="31"/>
      <c r="G609" s="31"/>
      <c r="H609" s="31"/>
      <c r="I609" s="31"/>
      <c r="J609" s="31"/>
      <c r="K609" s="31"/>
      <c r="BJ609" s="4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</row>
    <row r="610" spans="1:81" hidden="1" x14ac:dyDescent="0.25">
      <c r="A610" s="4"/>
      <c r="B610" s="21"/>
      <c r="C610" s="4"/>
      <c r="D610" s="30"/>
      <c r="E610" s="30"/>
      <c r="F610" s="31"/>
      <c r="G610" s="31"/>
      <c r="H610" s="31"/>
      <c r="I610" s="31"/>
      <c r="J610" s="31"/>
      <c r="K610" s="31"/>
      <c r="BJ610" s="4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</row>
    <row r="611" spans="1:81" hidden="1" x14ac:dyDescent="0.25">
      <c r="A611" s="4"/>
      <c r="B611" s="21"/>
      <c r="C611" s="4"/>
      <c r="D611" s="30"/>
      <c r="E611" s="30"/>
      <c r="F611" s="31"/>
      <c r="G611" s="31"/>
      <c r="H611" s="31"/>
      <c r="I611" s="31"/>
      <c r="J611" s="31"/>
      <c r="K611" s="31"/>
      <c r="BJ611" s="4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</row>
    <row r="612" spans="1:81" hidden="1" x14ac:dyDescent="0.25">
      <c r="A612" s="4"/>
      <c r="B612" s="21"/>
      <c r="C612" s="4"/>
      <c r="D612" s="30"/>
      <c r="E612" s="30"/>
      <c r="F612" s="31"/>
      <c r="G612" s="31"/>
      <c r="H612" s="31"/>
      <c r="I612" s="31"/>
      <c r="J612" s="31"/>
      <c r="K612" s="31"/>
      <c r="BJ612" s="4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</row>
    <row r="613" spans="1:81" hidden="1" x14ac:dyDescent="0.25">
      <c r="A613" s="4"/>
      <c r="B613" s="21"/>
      <c r="C613" s="4"/>
      <c r="D613" s="30"/>
      <c r="E613" s="30"/>
      <c r="F613" s="31"/>
      <c r="G613" s="31"/>
      <c r="H613" s="31"/>
      <c r="I613" s="31"/>
      <c r="J613" s="31"/>
      <c r="K613" s="31"/>
      <c r="BJ613" s="4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</row>
    <row r="614" spans="1:81" hidden="1" x14ac:dyDescent="0.25">
      <c r="A614" s="4"/>
      <c r="B614" s="21"/>
      <c r="C614" s="4"/>
      <c r="D614" s="30"/>
      <c r="E614" s="30"/>
      <c r="F614" s="31"/>
      <c r="G614" s="31"/>
      <c r="H614" s="31"/>
      <c r="I614" s="31"/>
      <c r="J614" s="31"/>
      <c r="K614" s="31"/>
      <c r="BJ614" s="4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</row>
    <row r="615" spans="1:81" hidden="1" x14ac:dyDescent="0.25">
      <c r="A615" s="4"/>
      <c r="B615" s="21"/>
      <c r="C615" s="4"/>
      <c r="D615" s="30"/>
      <c r="E615" s="30"/>
      <c r="F615" s="31"/>
      <c r="G615" s="31"/>
      <c r="H615" s="31"/>
      <c r="I615" s="31"/>
      <c r="J615" s="31"/>
      <c r="K615" s="31"/>
      <c r="BJ615" s="4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</row>
    <row r="616" spans="1:81" hidden="1" x14ac:dyDescent="0.25">
      <c r="A616" s="4"/>
      <c r="B616" s="21"/>
      <c r="C616" s="4"/>
      <c r="D616" s="30"/>
      <c r="E616" s="30"/>
      <c r="F616" s="31"/>
      <c r="G616" s="31"/>
      <c r="H616" s="31"/>
      <c r="I616" s="31"/>
      <c r="J616" s="31"/>
      <c r="K616" s="31"/>
      <c r="BJ616" s="4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</row>
    <row r="617" spans="1:81" hidden="1" x14ac:dyDescent="0.25">
      <c r="A617" s="4"/>
      <c r="B617" s="21"/>
      <c r="C617" s="4"/>
      <c r="D617" s="30"/>
      <c r="E617" s="30"/>
      <c r="F617" s="31"/>
      <c r="G617" s="31"/>
      <c r="H617" s="31"/>
      <c r="I617" s="31"/>
      <c r="J617" s="31"/>
      <c r="K617" s="31"/>
      <c r="BJ617" s="4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</row>
    <row r="618" spans="1:81" hidden="1" x14ac:dyDescent="0.25">
      <c r="A618" s="4"/>
      <c r="B618" s="21"/>
      <c r="C618" s="4"/>
      <c r="D618" s="30"/>
      <c r="E618" s="30"/>
      <c r="F618" s="31"/>
      <c r="G618" s="31"/>
      <c r="H618" s="31"/>
      <c r="I618" s="31"/>
      <c r="J618" s="31"/>
      <c r="K618" s="31"/>
      <c r="BJ618" s="4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</row>
    <row r="619" spans="1:81" hidden="1" x14ac:dyDescent="0.25">
      <c r="A619" s="4"/>
      <c r="B619" s="21"/>
      <c r="C619" s="4"/>
      <c r="D619" s="30"/>
      <c r="E619" s="30"/>
      <c r="F619" s="31"/>
      <c r="G619" s="31"/>
      <c r="H619" s="31"/>
      <c r="I619" s="31"/>
      <c r="J619" s="31"/>
      <c r="K619" s="31"/>
      <c r="BJ619" s="4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</row>
    <row r="620" spans="1:81" hidden="1" x14ac:dyDescent="0.25">
      <c r="A620" s="4"/>
      <c r="B620" s="21"/>
      <c r="C620" s="4"/>
      <c r="D620" s="30"/>
      <c r="E620" s="30"/>
      <c r="F620" s="31"/>
      <c r="G620" s="31"/>
      <c r="H620" s="31"/>
      <c r="I620" s="31"/>
      <c r="J620" s="31"/>
      <c r="K620" s="31"/>
      <c r="BJ620" s="4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</row>
    <row r="621" spans="1:81" hidden="1" x14ac:dyDescent="0.25">
      <c r="A621" s="4"/>
      <c r="B621" s="21"/>
      <c r="C621" s="4"/>
      <c r="D621" s="30"/>
      <c r="E621" s="30"/>
      <c r="F621" s="31"/>
      <c r="G621" s="31"/>
      <c r="H621" s="31"/>
      <c r="I621" s="31"/>
      <c r="J621" s="31"/>
      <c r="K621" s="31"/>
      <c r="BJ621" s="4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</row>
    <row r="622" spans="1:81" hidden="1" x14ac:dyDescent="0.25">
      <c r="A622" s="4"/>
      <c r="B622" s="21"/>
      <c r="C622" s="4"/>
      <c r="D622" s="30"/>
      <c r="E622" s="30"/>
      <c r="F622" s="31"/>
      <c r="G622" s="31"/>
      <c r="H622" s="31"/>
      <c r="I622" s="31"/>
      <c r="J622" s="31"/>
      <c r="K622" s="31"/>
      <c r="BJ622" s="4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</row>
    <row r="623" spans="1:81" hidden="1" x14ac:dyDescent="0.25">
      <c r="A623" s="4"/>
      <c r="B623" s="21"/>
      <c r="C623" s="4"/>
      <c r="D623" s="30"/>
      <c r="E623" s="30"/>
      <c r="F623" s="31"/>
      <c r="G623" s="31"/>
      <c r="H623" s="31"/>
      <c r="I623" s="31"/>
      <c r="J623" s="31"/>
      <c r="K623" s="31"/>
      <c r="BJ623" s="4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</row>
    <row r="624" spans="1:81" hidden="1" x14ac:dyDescent="0.25">
      <c r="A624" s="4"/>
      <c r="B624" s="21"/>
      <c r="C624" s="4"/>
      <c r="D624" s="30"/>
      <c r="E624" s="30"/>
      <c r="F624" s="31"/>
      <c r="G624" s="31"/>
      <c r="H624" s="31"/>
      <c r="I624" s="31"/>
      <c r="J624" s="31"/>
      <c r="K624" s="31"/>
      <c r="BJ624" s="4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</row>
    <row r="625" spans="1:81" hidden="1" x14ac:dyDescent="0.25">
      <c r="A625" s="4"/>
      <c r="B625" s="21"/>
      <c r="C625" s="4"/>
      <c r="D625" s="30"/>
      <c r="E625" s="30"/>
      <c r="F625" s="31"/>
      <c r="G625" s="31"/>
      <c r="H625" s="31"/>
      <c r="I625" s="31"/>
      <c r="J625" s="31"/>
      <c r="K625" s="31"/>
      <c r="BJ625" s="4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</row>
    <row r="626" spans="1:81" hidden="1" x14ac:dyDescent="0.25">
      <c r="A626" s="4"/>
      <c r="B626" s="21"/>
      <c r="C626" s="4"/>
      <c r="D626" s="30"/>
      <c r="E626" s="30"/>
      <c r="F626" s="31"/>
      <c r="G626" s="31"/>
      <c r="H626" s="31"/>
      <c r="I626" s="31"/>
      <c r="J626" s="31"/>
      <c r="K626" s="31"/>
      <c r="BJ626" s="4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</row>
    <row r="627" spans="1:81" hidden="1" x14ac:dyDescent="0.25">
      <c r="A627" s="4"/>
      <c r="B627" s="21"/>
      <c r="C627" s="4"/>
      <c r="D627" s="30"/>
      <c r="E627" s="30"/>
      <c r="F627" s="31"/>
      <c r="G627" s="31"/>
      <c r="H627" s="31"/>
      <c r="I627" s="31"/>
      <c r="J627" s="31"/>
      <c r="K627" s="31"/>
      <c r="BJ627" s="4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</row>
    <row r="628" spans="1:81" hidden="1" x14ac:dyDescent="0.25">
      <c r="A628" s="4"/>
      <c r="B628" s="21"/>
      <c r="C628" s="4"/>
      <c r="D628" s="30"/>
      <c r="E628" s="30"/>
      <c r="F628" s="31"/>
      <c r="G628" s="31"/>
      <c r="H628" s="31"/>
      <c r="I628" s="31"/>
      <c r="J628" s="31"/>
      <c r="K628" s="31"/>
      <c r="BJ628" s="4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</row>
    <row r="629" spans="1:81" hidden="1" x14ac:dyDescent="0.25">
      <c r="A629" s="4"/>
      <c r="B629" s="21"/>
      <c r="C629" s="4"/>
      <c r="D629" s="30"/>
      <c r="E629" s="30"/>
      <c r="F629" s="31"/>
      <c r="G629" s="31"/>
      <c r="H629" s="31"/>
      <c r="I629" s="31"/>
      <c r="J629" s="31"/>
      <c r="K629" s="31"/>
      <c r="BJ629" s="4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</row>
    <row r="630" spans="1:81" hidden="1" x14ac:dyDescent="0.25">
      <c r="A630" s="4"/>
      <c r="B630" s="21"/>
      <c r="C630" s="4"/>
      <c r="D630" s="30"/>
      <c r="E630" s="30"/>
      <c r="F630" s="31"/>
      <c r="G630" s="31"/>
      <c r="H630" s="31"/>
      <c r="I630" s="31"/>
      <c r="J630" s="31"/>
      <c r="K630" s="31"/>
      <c r="BJ630" s="4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</row>
    <row r="631" spans="1:81" hidden="1" x14ac:dyDescent="0.25">
      <c r="A631" s="4"/>
      <c r="B631" s="21"/>
      <c r="C631" s="4"/>
      <c r="D631" s="30"/>
      <c r="E631" s="30"/>
      <c r="F631" s="31"/>
      <c r="G631" s="31"/>
      <c r="H631" s="31"/>
      <c r="I631" s="31"/>
      <c r="J631" s="31"/>
      <c r="K631" s="31"/>
      <c r="BJ631" s="4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</row>
    <row r="632" spans="1:81" hidden="1" x14ac:dyDescent="0.25">
      <c r="A632" s="4"/>
      <c r="B632" s="21"/>
      <c r="C632" s="4"/>
      <c r="D632" s="30"/>
      <c r="E632" s="30"/>
      <c r="F632" s="31"/>
      <c r="G632" s="31"/>
      <c r="H632" s="31"/>
      <c r="I632" s="31"/>
      <c r="J632" s="31"/>
      <c r="K632" s="31"/>
      <c r="BJ632" s="4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</row>
    <row r="633" spans="1:81" hidden="1" x14ac:dyDescent="0.25">
      <c r="A633" s="4"/>
      <c r="B633" s="21"/>
      <c r="C633" s="4"/>
      <c r="D633" s="30"/>
      <c r="E633" s="30"/>
      <c r="F633" s="31"/>
      <c r="G633" s="31"/>
      <c r="H633" s="31"/>
      <c r="I633" s="31"/>
      <c r="J633" s="31"/>
      <c r="K633" s="31"/>
      <c r="BJ633" s="4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</row>
    <row r="634" spans="1:81" hidden="1" x14ac:dyDescent="0.25">
      <c r="A634" s="4"/>
      <c r="B634" s="21"/>
      <c r="C634" s="4"/>
      <c r="D634" s="30"/>
      <c r="E634" s="30"/>
      <c r="F634" s="31"/>
      <c r="G634" s="31"/>
      <c r="H634" s="31"/>
      <c r="I634" s="31"/>
      <c r="J634" s="31"/>
      <c r="K634" s="31"/>
      <c r="BJ634" s="4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</row>
    <row r="635" spans="1:81" hidden="1" x14ac:dyDescent="0.25">
      <c r="A635" s="4"/>
      <c r="B635" s="21"/>
      <c r="C635" s="4"/>
      <c r="D635" s="30"/>
      <c r="E635" s="30"/>
      <c r="F635" s="31"/>
      <c r="G635" s="31"/>
      <c r="H635" s="31"/>
      <c r="I635" s="31"/>
      <c r="J635" s="31"/>
      <c r="K635" s="31"/>
      <c r="BJ635" s="4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</row>
    <row r="636" spans="1:81" hidden="1" x14ac:dyDescent="0.25">
      <c r="A636" s="4"/>
      <c r="B636" s="21"/>
      <c r="C636" s="4"/>
      <c r="D636" s="30"/>
      <c r="E636" s="30"/>
      <c r="F636" s="31"/>
      <c r="G636" s="31"/>
      <c r="H636" s="31"/>
      <c r="I636" s="31"/>
      <c r="J636" s="31"/>
      <c r="K636" s="31"/>
      <c r="BJ636" s="4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</row>
    <row r="637" spans="1:81" hidden="1" x14ac:dyDescent="0.25">
      <c r="A637" s="4"/>
      <c r="B637" s="21"/>
      <c r="C637" s="4"/>
      <c r="D637" s="30"/>
      <c r="E637" s="30"/>
      <c r="F637" s="31"/>
      <c r="G637" s="31"/>
      <c r="H637" s="31"/>
      <c r="I637" s="31"/>
      <c r="J637" s="31"/>
      <c r="K637" s="31"/>
      <c r="BJ637" s="4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</row>
    <row r="638" spans="1:81" hidden="1" x14ac:dyDescent="0.25">
      <c r="A638" s="4"/>
      <c r="B638" s="21"/>
      <c r="C638" s="4"/>
      <c r="D638" s="30"/>
      <c r="E638" s="30"/>
      <c r="F638" s="31"/>
      <c r="G638" s="31"/>
      <c r="H638" s="31"/>
      <c r="I638" s="31"/>
      <c r="J638" s="31"/>
      <c r="K638" s="31"/>
      <c r="BJ638" s="4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</row>
    <row r="639" spans="1:81" hidden="1" x14ac:dyDescent="0.25">
      <c r="A639" s="4"/>
      <c r="B639" s="21"/>
      <c r="C639" s="4"/>
      <c r="D639" s="30"/>
      <c r="E639" s="30"/>
      <c r="F639" s="31"/>
      <c r="G639" s="31"/>
      <c r="H639" s="31"/>
      <c r="I639" s="31"/>
      <c r="J639" s="31"/>
      <c r="K639" s="31"/>
      <c r="BJ639" s="4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</row>
    <row r="640" spans="1:81" hidden="1" x14ac:dyDescent="0.25">
      <c r="A640" s="4"/>
      <c r="B640" s="21"/>
      <c r="C640" s="4"/>
      <c r="D640" s="30"/>
      <c r="E640" s="30"/>
      <c r="F640" s="31"/>
      <c r="G640" s="31"/>
      <c r="H640" s="31"/>
      <c r="I640" s="31"/>
      <c r="J640" s="31"/>
      <c r="K640" s="31"/>
      <c r="BJ640" s="4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</row>
    <row r="641" spans="1:81" hidden="1" x14ac:dyDescent="0.25">
      <c r="A641" s="4"/>
      <c r="B641" s="21"/>
      <c r="C641" s="4"/>
      <c r="D641" s="30"/>
      <c r="E641" s="30"/>
      <c r="F641" s="31"/>
      <c r="G641" s="31"/>
      <c r="H641" s="31"/>
      <c r="I641" s="31"/>
      <c r="J641" s="31"/>
      <c r="K641" s="31"/>
      <c r="BJ641" s="4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</row>
    <row r="642" spans="1:81" hidden="1" x14ac:dyDescent="0.25">
      <c r="A642" s="4"/>
      <c r="B642" s="21"/>
      <c r="C642" s="4"/>
      <c r="D642" s="30"/>
      <c r="E642" s="30"/>
      <c r="F642" s="31"/>
      <c r="G642" s="31"/>
      <c r="H642" s="31"/>
      <c r="I642" s="31"/>
      <c r="J642" s="31"/>
      <c r="K642" s="31"/>
      <c r="BJ642" s="4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</row>
    <row r="643" spans="1:81" hidden="1" x14ac:dyDescent="0.25">
      <c r="A643" s="4"/>
      <c r="B643" s="21"/>
      <c r="C643" s="4"/>
      <c r="D643" s="30"/>
      <c r="E643" s="30"/>
      <c r="F643" s="31"/>
      <c r="G643" s="31"/>
      <c r="H643" s="31"/>
      <c r="I643" s="31"/>
      <c r="J643" s="31"/>
      <c r="K643" s="31"/>
      <c r="BJ643" s="4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</row>
    <row r="644" spans="1:81" hidden="1" x14ac:dyDescent="0.25">
      <c r="A644" s="4"/>
      <c r="B644" s="21"/>
      <c r="C644" s="4"/>
      <c r="D644" s="30"/>
      <c r="E644" s="30"/>
      <c r="F644" s="31"/>
      <c r="G644" s="31"/>
      <c r="H644" s="31"/>
      <c r="I644" s="31"/>
      <c r="J644" s="31"/>
      <c r="K644" s="31"/>
      <c r="BJ644" s="4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</row>
    <row r="645" spans="1:81" hidden="1" x14ac:dyDescent="0.25">
      <c r="A645" s="4"/>
      <c r="B645" s="21"/>
      <c r="C645" s="4"/>
      <c r="D645" s="30"/>
      <c r="E645" s="30"/>
      <c r="F645" s="31"/>
      <c r="G645" s="31"/>
      <c r="H645" s="31"/>
      <c r="I645" s="31"/>
      <c r="J645" s="31"/>
      <c r="K645" s="31"/>
      <c r="BJ645" s="4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</row>
    <row r="646" spans="1:81" hidden="1" x14ac:dyDescent="0.25">
      <c r="A646" s="4"/>
      <c r="B646" s="21"/>
      <c r="C646" s="4"/>
      <c r="D646" s="30"/>
      <c r="E646" s="30"/>
      <c r="F646" s="31"/>
      <c r="G646" s="31"/>
      <c r="H646" s="31"/>
      <c r="I646" s="31"/>
      <c r="J646" s="31"/>
      <c r="K646" s="31"/>
      <c r="BJ646" s="4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</row>
    <row r="647" spans="1:81" hidden="1" x14ac:dyDescent="0.25">
      <c r="A647" s="4"/>
      <c r="B647" s="21"/>
      <c r="C647" s="4"/>
      <c r="D647" s="30"/>
      <c r="E647" s="30"/>
      <c r="F647" s="31"/>
      <c r="G647" s="31"/>
      <c r="H647" s="31"/>
      <c r="I647" s="31"/>
      <c r="J647" s="31"/>
      <c r="K647" s="31"/>
      <c r="BJ647" s="4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</row>
    <row r="648" spans="1:81" hidden="1" x14ac:dyDescent="0.25">
      <c r="A648" s="4"/>
      <c r="B648" s="21"/>
      <c r="C648" s="4"/>
      <c r="D648" s="30"/>
      <c r="E648" s="30"/>
      <c r="F648" s="31"/>
      <c r="G648" s="31"/>
      <c r="H648" s="31"/>
      <c r="I648" s="31"/>
      <c r="J648" s="31"/>
      <c r="K648" s="31"/>
      <c r="BJ648" s="4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</row>
    <row r="649" spans="1:81" hidden="1" x14ac:dyDescent="0.25">
      <c r="A649" s="4"/>
      <c r="B649" s="21"/>
      <c r="C649" s="4"/>
      <c r="D649" s="30"/>
      <c r="E649" s="30"/>
      <c r="F649" s="31"/>
      <c r="G649" s="31"/>
      <c r="H649" s="31"/>
      <c r="I649" s="31"/>
      <c r="J649" s="31"/>
      <c r="K649" s="31"/>
      <c r="BJ649" s="4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</row>
    <row r="650" spans="1:81" hidden="1" x14ac:dyDescent="0.25">
      <c r="A650" s="4"/>
      <c r="B650" s="21"/>
      <c r="C650" s="4"/>
      <c r="D650" s="30"/>
      <c r="E650" s="30"/>
      <c r="F650" s="31"/>
      <c r="G650" s="31"/>
      <c r="H650" s="31"/>
      <c r="I650" s="31"/>
      <c r="J650" s="31"/>
      <c r="K650" s="31"/>
      <c r="BJ650" s="4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</row>
    <row r="651" spans="1:81" hidden="1" x14ac:dyDescent="0.25">
      <c r="A651" s="4"/>
      <c r="B651" s="21"/>
      <c r="C651" s="4"/>
      <c r="D651" s="30"/>
      <c r="E651" s="30"/>
      <c r="F651" s="31"/>
      <c r="G651" s="31"/>
      <c r="H651" s="31"/>
      <c r="I651" s="31"/>
      <c r="J651" s="31"/>
      <c r="K651" s="31"/>
      <c r="BJ651" s="4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</row>
    <row r="652" spans="1:81" hidden="1" x14ac:dyDescent="0.25">
      <c r="A652" s="4"/>
      <c r="B652" s="21"/>
      <c r="C652" s="4"/>
      <c r="D652" s="30"/>
      <c r="E652" s="30"/>
      <c r="F652" s="31"/>
      <c r="G652" s="31"/>
      <c r="H652" s="31"/>
      <c r="I652" s="31"/>
      <c r="J652" s="31"/>
      <c r="K652" s="31"/>
      <c r="BJ652" s="4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</row>
    <row r="653" spans="1:81" hidden="1" x14ac:dyDescent="0.25">
      <c r="A653" s="4"/>
      <c r="B653" s="21"/>
      <c r="C653" s="4"/>
      <c r="D653" s="30"/>
      <c r="E653" s="30"/>
      <c r="F653" s="31"/>
      <c r="G653" s="31"/>
      <c r="H653" s="31"/>
      <c r="I653" s="31"/>
      <c r="J653" s="31"/>
      <c r="K653" s="31"/>
      <c r="BJ653" s="4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</row>
    <row r="654" spans="1:81" hidden="1" x14ac:dyDescent="0.25">
      <c r="A654" s="4"/>
      <c r="B654" s="21"/>
      <c r="C654" s="4"/>
      <c r="D654" s="30"/>
      <c r="E654" s="30"/>
      <c r="F654" s="31"/>
      <c r="G654" s="31"/>
      <c r="H654" s="31"/>
      <c r="I654" s="31"/>
      <c r="J654" s="31"/>
      <c r="K654" s="31"/>
      <c r="BJ654" s="4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</row>
    <row r="655" spans="1:81" hidden="1" x14ac:dyDescent="0.25">
      <c r="A655" s="4"/>
      <c r="B655" s="21"/>
      <c r="C655" s="4"/>
      <c r="D655" s="30"/>
      <c r="E655" s="30"/>
      <c r="F655" s="31"/>
      <c r="G655" s="31"/>
      <c r="H655" s="31"/>
      <c r="I655" s="31"/>
      <c r="J655" s="31"/>
      <c r="K655" s="31"/>
      <c r="BJ655" s="4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</row>
    <row r="656" spans="1:81" hidden="1" x14ac:dyDescent="0.25">
      <c r="A656" s="4"/>
      <c r="B656" s="21"/>
      <c r="C656" s="4"/>
      <c r="D656" s="30"/>
      <c r="E656" s="30"/>
      <c r="F656" s="31"/>
      <c r="G656" s="31"/>
      <c r="H656" s="31"/>
      <c r="I656" s="31"/>
      <c r="J656" s="31"/>
      <c r="K656" s="31"/>
      <c r="BJ656" s="4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</row>
    <row r="657" spans="1:81" hidden="1" x14ac:dyDescent="0.25">
      <c r="A657" s="4"/>
      <c r="B657" s="21"/>
      <c r="C657" s="4"/>
      <c r="D657" s="30"/>
      <c r="E657" s="30"/>
      <c r="F657" s="31"/>
      <c r="G657" s="31"/>
      <c r="H657" s="31"/>
      <c r="I657" s="31"/>
      <c r="J657" s="31"/>
      <c r="K657" s="31"/>
      <c r="BJ657" s="4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</row>
    <row r="658" spans="1:81" hidden="1" x14ac:dyDescent="0.25">
      <c r="A658" s="4"/>
      <c r="B658" s="21"/>
      <c r="C658" s="4"/>
      <c r="D658" s="30"/>
      <c r="E658" s="30"/>
      <c r="F658" s="31"/>
      <c r="G658" s="31"/>
      <c r="H658" s="31"/>
      <c r="I658" s="31"/>
      <c r="J658" s="31"/>
      <c r="K658" s="31"/>
      <c r="BJ658" s="4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</row>
    <row r="659" spans="1:81" hidden="1" x14ac:dyDescent="0.25">
      <c r="A659" s="4"/>
      <c r="B659" s="21"/>
      <c r="C659" s="4"/>
      <c r="D659" s="30"/>
      <c r="E659" s="30"/>
      <c r="F659" s="31"/>
      <c r="G659" s="31"/>
      <c r="H659" s="31"/>
      <c r="I659" s="31"/>
      <c r="J659" s="31"/>
      <c r="K659" s="31"/>
      <c r="BJ659" s="4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</row>
    <row r="660" spans="1:81" hidden="1" x14ac:dyDescent="0.25">
      <c r="A660" s="4"/>
      <c r="B660" s="21"/>
      <c r="C660" s="4"/>
      <c r="D660" s="30"/>
      <c r="E660" s="30"/>
      <c r="F660" s="31"/>
      <c r="G660" s="31"/>
      <c r="H660" s="31"/>
      <c r="I660" s="31"/>
      <c r="J660" s="31"/>
      <c r="K660" s="31"/>
      <c r="BJ660" s="4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</row>
    <row r="661" spans="1:81" hidden="1" x14ac:dyDescent="0.25">
      <c r="A661" s="4"/>
      <c r="B661" s="21"/>
      <c r="C661" s="4"/>
      <c r="D661" s="30"/>
      <c r="E661" s="30"/>
      <c r="F661" s="31"/>
      <c r="G661" s="31"/>
      <c r="H661" s="31"/>
      <c r="I661" s="31"/>
      <c r="J661" s="31"/>
      <c r="K661" s="31"/>
      <c r="BJ661" s="4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</row>
    <row r="662" spans="1:81" hidden="1" x14ac:dyDescent="0.25">
      <c r="A662" s="4"/>
      <c r="B662" s="21"/>
      <c r="C662" s="4"/>
      <c r="D662" s="30"/>
      <c r="E662" s="30"/>
      <c r="F662" s="31"/>
      <c r="G662" s="31"/>
      <c r="H662" s="31"/>
      <c r="I662" s="31"/>
      <c r="J662" s="31"/>
      <c r="K662" s="31"/>
      <c r="BJ662" s="4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</row>
    <row r="663" spans="1:81" hidden="1" x14ac:dyDescent="0.25">
      <c r="A663" s="4"/>
      <c r="B663" s="21"/>
      <c r="C663" s="4"/>
      <c r="D663" s="30"/>
      <c r="E663" s="30"/>
      <c r="F663" s="31"/>
      <c r="G663" s="31"/>
      <c r="H663" s="31"/>
      <c r="I663" s="31"/>
      <c r="J663" s="31"/>
      <c r="K663" s="31"/>
      <c r="BJ663" s="4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</row>
    <row r="664" spans="1:81" hidden="1" x14ac:dyDescent="0.25">
      <c r="A664" s="4"/>
      <c r="B664" s="21"/>
      <c r="C664" s="4"/>
      <c r="D664" s="30"/>
      <c r="E664" s="30"/>
      <c r="F664" s="31"/>
      <c r="G664" s="31"/>
      <c r="H664" s="31"/>
      <c r="I664" s="31"/>
      <c r="J664" s="31"/>
      <c r="K664" s="31"/>
      <c r="BJ664" s="4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</row>
    <row r="665" spans="1:81" hidden="1" x14ac:dyDescent="0.25">
      <c r="A665" s="4"/>
      <c r="B665" s="21"/>
      <c r="C665" s="4"/>
      <c r="D665" s="30"/>
      <c r="E665" s="30"/>
      <c r="F665" s="31"/>
      <c r="G665" s="31"/>
      <c r="H665" s="31"/>
      <c r="I665" s="31"/>
      <c r="J665" s="31"/>
      <c r="K665" s="31"/>
      <c r="BJ665" s="4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</row>
    <row r="666" spans="1:81" hidden="1" x14ac:dyDescent="0.25">
      <c r="A666" s="4"/>
      <c r="B666" s="21"/>
      <c r="C666" s="4"/>
      <c r="D666" s="30"/>
      <c r="E666" s="30"/>
      <c r="F666" s="31"/>
      <c r="G666" s="31"/>
      <c r="H666" s="31"/>
      <c r="I666" s="31"/>
      <c r="J666" s="31"/>
      <c r="K666" s="31"/>
      <c r="BJ666" s="4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</row>
    <row r="667" spans="1:81" hidden="1" x14ac:dyDescent="0.25">
      <c r="A667" s="4"/>
      <c r="B667" s="21"/>
      <c r="C667" s="4"/>
      <c r="D667" s="30"/>
      <c r="E667" s="30"/>
      <c r="F667" s="31"/>
      <c r="G667" s="31"/>
      <c r="H667" s="31"/>
      <c r="I667" s="31"/>
      <c r="J667" s="31"/>
      <c r="K667" s="31"/>
      <c r="BJ667" s="4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</row>
    <row r="668" spans="1:81" hidden="1" x14ac:dyDescent="0.25">
      <c r="A668" s="4"/>
      <c r="B668" s="21"/>
      <c r="C668" s="4"/>
      <c r="D668" s="30"/>
      <c r="E668" s="30"/>
      <c r="F668" s="31"/>
      <c r="G668" s="31"/>
      <c r="H668" s="31"/>
      <c r="I668" s="31"/>
      <c r="J668" s="31"/>
      <c r="K668" s="31"/>
      <c r="BJ668" s="4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</row>
    <row r="669" spans="1:81" hidden="1" x14ac:dyDescent="0.25">
      <c r="A669" s="4"/>
      <c r="B669" s="21"/>
      <c r="C669" s="4"/>
      <c r="D669" s="30"/>
      <c r="E669" s="30"/>
      <c r="F669" s="31"/>
      <c r="G669" s="31"/>
      <c r="H669" s="31"/>
      <c r="I669" s="31"/>
      <c r="J669" s="31"/>
      <c r="K669" s="31"/>
      <c r="BJ669" s="4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</row>
    <row r="670" spans="1:81" hidden="1" x14ac:dyDescent="0.25">
      <c r="A670" s="4"/>
      <c r="B670" s="21"/>
      <c r="C670" s="4"/>
      <c r="D670" s="30"/>
      <c r="E670" s="30"/>
      <c r="F670" s="31"/>
      <c r="G670" s="31"/>
      <c r="H670" s="31"/>
      <c r="I670" s="31"/>
      <c r="J670" s="31"/>
      <c r="K670" s="31"/>
      <c r="BJ670" s="4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</row>
    <row r="671" spans="1:81" hidden="1" x14ac:dyDescent="0.25">
      <c r="A671" s="4"/>
      <c r="B671" s="21"/>
      <c r="C671" s="4"/>
      <c r="D671" s="30"/>
      <c r="E671" s="30"/>
      <c r="F671" s="31"/>
      <c r="G671" s="31"/>
      <c r="H671" s="31"/>
      <c r="I671" s="31"/>
      <c r="J671" s="31"/>
      <c r="K671" s="31"/>
      <c r="BJ671" s="4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</row>
    <row r="672" spans="1:81" hidden="1" x14ac:dyDescent="0.25">
      <c r="A672" s="4"/>
      <c r="B672" s="21"/>
      <c r="C672" s="4"/>
      <c r="D672" s="30"/>
      <c r="E672" s="30"/>
      <c r="F672" s="31"/>
      <c r="G672" s="31"/>
      <c r="H672" s="31"/>
      <c r="I672" s="31"/>
      <c r="J672" s="31"/>
      <c r="K672" s="31"/>
      <c r="BJ672" s="4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</row>
    <row r="673" spans="1:81" hidden="1" x14ac:dyDescent="0.25">
      <c r="A673" s="4"/>
      <c r="B673" s="21"/>
      <c r="C673" s="4"/>
      <c r="D673" s="30"/>
      <c r="E673" s="30"/>
      <c r="F673" s="31"/>
      <c r="G673" s="31"/>
      <c r="H673" s="31"/>
      <c r="I673" s="31"/>
      <c r="J673" s="31"/>
      <c r="K673" s="31"/>
      <c r="BJ673" s="4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</row>
    <row r="674" spans="1:81" hidden="1" x14ac:dyDescent="0.25">
      <c r="A674" s="4"/>
      <c r="B674" s="21"/>
      <c r="C674" s="4"/>
      <c r="D674" s="30"/>
      <c r="E674" s="30"/>
      <c r="F674" s="31"/>
      <c r="G674" s="31"/>
      <c r="H674" s="31"/>
      <c r="I674" s="31"/>
      <c r="J674" s="31"/>
      <c r="K674" s="31"/>
      <c r="BJ674" s="4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</row>
    <row r="675" spans="1:81" hidden="1" x14ac:dyDescent="0.25">
      <c r="A675" s="4"/>
      <c r="B675" s="21"/>
      <c r="C675" s="4"/>
      <c r="D675" s="30"/>
      <c r="E675" s="30"/>
      <c r="F675" s="31"/>
      <c r="G675" s="31"/>
      <c r="H675" s="31"/>
      <c r="I675" s="31"/>
      <c r="J675" s="31"/>
      <c r="K675" s="31"/>
      <c r="BJ675" s="4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</row>
    <row r="676" spans="1:81" hidden="1" x14ac:dyDescent="0.25">
      <c r="A676" s="4"/>
      <c r="B676" s="21"/>
      <c r="C676" s="4"/>
      <c r="D676" s="30"/>
      <c r="E676" s="30"/>
      <c r="F676" s="31"/>
      <c r="G676" s="31"/>
      <c r="H676" s="31"/>
      <c r="I676" s="31"/>
      <c r="J676" s="31"/>
      <c r="K676" s="31"/>
      <c r="BJ676" s="4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</row>
    <row r="677" spans="1:81" hidden="1" x14ac:dyDescent="0.25">
      <c r="A677" s="4"/>
      <c r="B677" s="21"/>
      <c r="C677" s="4"/>
      <c r="D677" s="30"/>
      <c r="E677" s="30"/>
      <c r="F677" s="31"/>
      <c r="G677" s="31"/>
      <c r="H677" s="31"/>
      <c r="I677" s="31"/>
      <c r="J677" s="31"/>
      <c r="K677" s="31"/>
      <c r="BJ677" s="4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</row>
    <row r="678" spans="1:81" hidden="1" x14ac:dyDescent="0.25">
      <c r="A678" s="4"/>
      <c r="B678" s="21"/>
      <c r="C678" s="4"/>
      <c r="D678" s="30"/>
      <c r="E678" s="30"/>
      <c r="F678" s="31"/>
      <c r="G678" s="31"/>
      <c r="H678" s="31"/>
      <c r="I678" s="31"/>
      <c r="J678" s="31"/>
      <c r="K678" s="31"/>
      <c r="BJ678" s="4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</row>
    <row r="679" spans="1:81" hidden="1" x14ac:dyDescent="0.25">
      <c r="A679" s="4"/>
      <c r="B679" s="21"/>
      <c r="C679" s="4"/>
      <c r="D679" s="30"/>
      <c r="E679" s="30"/>
      <c r="F679" s="31"/>
      <c r="G679" s="31"/>
      <c r="H679" s="31"/>
      <c r="I679" s="31"/>
      <c r="J679" s="31"/>
      <c r="K679" s="31"/>
      <c r="BJ679" s="4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</row>
    <row r="680" spans="1:81" hidden="1" x14ac:dyDescent="0.25">
      <c r="A680" s="4"/>
      <c r="B680" s="21"/>
      <c r="C680" s="4"/>
      <c r="D680" s="30"/>
      <c r="E680" s="30"/>
      <c r="F680" s="31"/>
      <c r="G680" s="31"/>
      <c r="H680" s="31"/>
      <c r="I680" s="31"/>
      <c r="J680" s="31"/>
      <c r="K680" s="31"/>
      <c r="BJ680" s="4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</row>
    <row r="681" spans="1:81" hidden="1" x14ac:dyDescent="0.25">
      <c r="A681" s="4"/>
      <c r="B681" s="21"/>
      <c r="C681" s="4"/>
      <c r="D681" s="30"/>
      <c r="E681" s="30"/>
      <c r="F681" s="31"/>
      <c r="G681" s="31"/>
      <c r="H681" s="31"/>
      <c r="I681" s="31"/>
      <c r="J681" s="31"/>
      <c r="K681" s="31"/>
      <c r="BJ681" s="4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</row>
    <row r="682" spans="1:81" hidden="1" x14ac:dyDescent="0.25">
      <c r="A682" s="4"/>
      <c r="B682" s="21"/>
      <c r="C682" s="4"/>
      <c r="D682" s="30"/>
      <c r="E682" s="30"/>
      <c r="F682" s="31"/>
      <c r="G682" s="31"/>
      <c r="H682" s="31"/>
      <c r="I682" s="31"/>
      <c r="J682" s="31"/>
      <c r="K682" s="31"/>
      <c r="BJ682" s="4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</row>
    <row r="683" spans="1:81" hidden="1" x14ac:dyDescent="0.25">
      <c r="A683" s="4"/>
      <c r="B683" s="21"/>
      <c r="C683" s="4"/>
      <c r="D683" s="30"/>
      <c r="E683" s="30"/>
      <c r="F683" s="31"/>
      <c r="G683" s="31"/>
      <c r="H683" s="31"/>
      <c r="I683" s="31"/>
      <c r="J683" s="31"/>
      <c r="K683" s="31"/>
      <c r="BJ683" s="4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</row>
    <row r="684" spans="1:81" hidden="1" x14ac:dyDescent="0.25">
      <c r="A684" s="4"/>
      <c r="B684" s="21"/>
      <c r="C684" s="4"/>
      <c r="D684" s="30"/>
      <c r="E684" s="30"/>
      <c r="F684" s="31"/>
      <c r="G684" s="31"/>
      <c r="H684" s="31"/>
      <c r="I684" s="31"/>
      <c r="J684" s="31"/>
      <c r="K684" s="31"/>
      <c r="BJ684" s="4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</row>
    <row r="685" spans="1:81" hidden="1" x14ac:dyDescent="0.25">
      <c r="A685" s="4"/>
      <c r="B685" s="21"/>
      <c r="C685" s="4"/>
      <c r="D685" s="30"/>
      <c r="E685" s="30"/>
      <c r="F685" s="31"/>
      <c r="G685" s="31"/>
      <c r="H685" s="31"/>
      <c r="I685" s="31"/>
      <c r="J685" s="31"/>
      <c r="K685" s="31"/>
      <c r="BJ685" s="4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</row>
    <row r="686" spans="1:81" hidden="1" x14ac:dyDescent="0.25">
      <c r="A686" s="4"/>
      <c r="B686" s="21"/>
      <c r="C686" s="4"/>
      <c r="D686" s="30"/>
      <c r="E686" s="30"/>
      <c r="F686" s="31"/>
      <c r="G686" s="31"/>
      <c r="H686" s="31"/>
      <c r="I686" s="31"/>
      <c r="J686" s="31"/>
      <c r="K686" s="31"/>
      <c r="BJ686" s="4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</row>
    <row r="687" spans="1:81" hidden="1" x14ac:dyDescent="0.25">
      <c r="A687" s="4"/>
      <c r="B687" s="21"/>
      <c r="C687" s="4"/>
      <c r="D687" s="30"/>
      <c r="E687" s="30"/>
      <c r="F687" s="31"/>
      <c r="G687" s="31"/>
      <c r="H687" s="31"/>
      <c r="I687" s="31"/>
      <c r="J687" s="31"/>
      <c r="K687" s="31"/>
      <c r="BJ687" s="4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</row>
    <row r="688" spans="1:81" hidden="1" x14ac:dyDescent="0.25">
      <c r="A688" s="4"/>
      <c r="B688" s="21"/>
      <c r="C688" s="4"/>
      <c r="D688" s="30"/>
      <c r="E688" s="30"/>
      <c r="F688" s="31"/>
      <c r="G688" s="31"/>
      <c r="H688" s="31"/>
      <c r="I688" s="31"/>
      <c r="J688" s="31"/>
      <c r="K688" s="31"/>
      <c r="BJ688" s="4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</row>
    <row r="689" spans="1:81" hidden="1" x14ac:dyDescent="0.25">
      <c r="A689" s="4"/>
      <c r="B689" s="21"/>
      <c r="C689" s="4"/>
      <c r="D689" s="30"/>
      <c r="E689" s="30"/>
      <c r="F689" s="31"/>
      <c r="G689" s="31"/>
      <c r="H689" s="31"/>
      <c r="I689" s="31"/>
      <c r="J689" s="31"/>
      <c r="K689" s="31"/>
      <c r="BJ689" s="4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</row>
    <row r="690" spans="1:81" hidden="1" x14ac:dyDescent="0.25">
      <c r="A690" s="4"/>
      <c r="B690" s="21"/>
      <c r="C690" s="4"/>
      <c r="D690" s="30"/>
      <c r="E690" s="30"/>
      <c r="F690" s="31"/>
      <c r="G690" s="31"/>
      <c r="H690" s="31"/>
      <c r="I690" s="31"/>
      <c r="J690" s="31"/>
      <c r="K690" s="31"/>
      <c r="BJ690" s="4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</row>
    <row r="691" spans="1:81" hidden="1" x14ac:dyDescent="0.25">
      <c r="A691" s="4"/>
      <c r="B691" s="21"/>
      <c r="C691" s="4"/>
      <c r="D691" s="30"/>
      <c r="E691" s="30"/>
      <c r="F691" s="31"/>
      <c r="G691" s="31"/>
      <c r="H691" s="31"/>
      <c r="I691" s="31"/>
      <c r="J691" s="31"/>
      <c r="K691" s="31"/>
      <c r="BJ691" s="4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</row>
    <row r="692" spans="1:81" hidden="1" x14ac:dyDescent="0.25">
      <c r="A692" s="4"/>
      <c r="B692" s="21"/>
      <c r="C692" s="4"/>
      <c r="D692" s="30"/>
      <c r="E692" s="30"/>
      <c r="F692" s="31"/>
      <c r="G692" s="31"/>
      <c r="H692" s="31"/>
      <c r="I692" s="31"/>
      <c r="J692" s="31"/>
      <c r="K692" s="31"/>
      <c r="BJ692" s="4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</row>
    <row r="693" spans="1:81" hidden="1" x14ac:dyDescent="0.25">
      <c r="A693" s="4"/>
      <c r="B693" s="21"/>
      <c r="C693" s="4"/>
      <c r="D693" s="30"/>
      <c r="E693" s="30"/>
      <c r="F693" s="31"/>
      <c r="G693" s="31"/>
      <c r="H693" s="31"/>
      <c r="I693" s="31"/>
      <c r="J693" s="31"/>
      <c r="K693" s="31"/>
      <c r="BJ693" s="4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</row>
    <row r="694" spans="1:81" hidden="1" x14ac:dyDescent="0.25">
      <c r="A694" s="4"/>
      <c r="B694" s="21"/>
      <c r="C694" s="4"/>
      <c r="D694" s="30"/>
      <c r="E694" s="30"/>
      <c r="F694" s="31"/>
      <c r="G694" s="31"/>
      <c r="H694" s="31"/>
      <c r="I694" s="31"/>
      <c r="J694" s="31"/>
      <c r="K694" s="31"/>
      <c r="BJ694" s="4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</row>
    <row r="695" spans="1:81" hidden="1" x14ac:dyDescent="0.25">
      <c r="A695" s="4"/>
      <c r="B695" s="21"/>
      <c r="C695" s="4"/>
      <c r="D695" s="30"/>
      <c r="E695" s="30"/>
      <c r="F695" s="31"/>
      <c r="G695" s="31"/>
      <c r="H695" s="31"/>
      <c r="I695" s="31"/>
      <c r="J695" s="31"/>
      <c r="K695" s="31"/>
      <c r="BJ695" s="4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</row>
    <row r="696" spans="1:81" hidden="1" x14ac:dyDescent="0.25">
      <c r="A696" s="4"/>
      <c r="B696" s="21"/>
      <c r="C696" s="4"/>
      <c r="D696" s="30"/>
      <c r="E696" s="30"/>
      <c r="F696" s="31"/>
      <c r="G696" s="31"/>
      <c r="H696" s="31"/>
      <c r="I696" s="31"/>
      <c r="J696" s="31"/>
      <c r="K696" s="31"/>
      <c r="BJ696" s="4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</row>
    <row r="697" spans="1:81" hidden="1" x14ac:dyDescent="0.25">
      <c r="A697" s="4"/>
      <c r="B697" s="21"/>
      <c r="C697" s="4"/>
      <c r="D697" s="30"/>
      <c r="E697" s="30"/>
      <c r="F697" s="31"/>
      <c r="G697" s="31"/>
      <c r="H697" s="31"/>
      <c r="I697" s="31"/>
      <c r="J697" s="31"/>
      <c r="K697" s="31"/>
      <c r="BJ697" s="4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</row>
    <row r="698" spans="1:81" hidden="1" x14ac:dyDescent="0.25">
      <c r="A698" s="4"/>
      <c r="B698" s="21"/>
      <c r="C698" s="4"/>
      <c r="D698" s="30"/>
      <c r="E698" s="30"/>
      <c r="F698" s="31"/>
      <c r="G698" s="31"/>
      <c r="H698" s="31"/>
      <c r="I698" s="31"/>
      <c r="J698" s="31"/>
      <c r="K698" s="31"/>
      <c r="BJ698" s="4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</row>
    <row r="699" spans="1:81" hidden="1" x14ac:dyDescent="0.25">
      <c r="A699" s="4"/>
      <c r="B699" s="21"/>
      <c r="C699" s="4"/>
      <c r="D699" s="30"/>
      <c r="E699" s="30"/>
      <c r="F699" s="31"/>
      <c r="G699" s="31"/>
      <c r="H699" s="31"/>
      <c r="I699" s="31"/>
      <c r="J699" s="31"/>
      <c r="K699" s="31"/>
      <c r="BJ699" s="4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</row>
    <row r="700" spans="1:81" hidden="1" x14ac:dyDescent="0.25">
      <c r="A700" s="4"/>
      <c r="B700" s="21"/>
      <c r="C700" s="4"/>
      <c r="D700" s="30"/>
      <c r="E700" s="30"/>
      <c r="F700" s="31"/>
      <c r="G700" s="31"/>
      <c r="H700" s="31"/>
      <c r="I700" s="31"/>
      <c r="J700" s="31"/>
      <c r="K700" s="31"/>
      <c r="BJ700" s="4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</row>
    <row r="701" spans="1:81" hidden="1" x14ac:dyDescent="0.25">
      <c r="A701" s="4"/>
      <c r="B701" s="21"/>
      <c r="C701" s="4"/>
      <c r="D701" s="30"/>
      <c r="E701" s="30"/>
      <c r="F701" s="31"/>
      <c r="G701" s="31"/>
      <c r="H701" s="31"/>
      <c r="I701" s="31"/>
      <c r="J701" s="31"/>
      <c r="K701" s="31"/>
      <c r="BJ701" s="4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</row>
    <row r="702" spans="1:81" hidden="1" x14ac:dyDescent="0.25">
      <c r="A702" s="4"/>
      <c r="B702" s="21"/>
      <c r="C702" s="4"/>
      <c r="D702" s="30"/>
      <c r="E702" s="30"/>
      <c r="F702" s="31"/>
      <c r="G702" s="31"/>
      <c r="H702" s="31"/>
      <c r="I702" s="31"/>
      <c r="J702" s="31"/>
      <c r="K702" s="31"/>
      <c r="BJ702" s="4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</row>
    <row r="703" spans="1:81" hidden="1" x14ac:dyDescent="0.25">
      <c r="A703" s="4"/>
      <c r="B703" s="21"/>
      <c r="C703" s="4"/>
      <c r="D703" s="30"/>
      <c r="E703" s="30"/>
      <c r="F703" s="31"/>
      <c r="G703" s="31"/>
      <c r="H703" s="31"/>
      <c r="I703" s="31"/>
      <c r="J703" s="31"/>
      <c r="K703" s="31"/>
      <c r="BJ703" s="4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</row>
    <row r="704" spans="1:81" hidden="1" x14ac:dyDescent="0.25">
      <c r="A704" s="4"/>
      <c r="B704" s="21"/>
      <c r="C704" s="4"/>
      <c r="D704" s="30"/>
      <c r="E704" s="30"/>
      <c r="F704" s="31"/>
      <c r="G704" s="31"/>
      <c r="H704" s="31"/>
      <c r="I704" s="31"/>
      <c r="J704" s="31"/>
      <c r="K704" s="31"/>
      <c r="BJ704" s="4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</row>
    <row r="705" spans="1:81" hidden="1" x14ac:dyDescent="0.25">
      <c r="A705" s="4"/>
      <c r="B705" s="21"/>
      <c r="C705" s="4"/>
      <c r="D705" s="30"/>
      <c r="E705" s="30"/>
      <c r="F705" s="31"/>
      <c r="G705" s="31"/>
      <c r="H705" s="31"/>
      <c r="I705" s="31"/>
      <c r="J705" s="31"/>
      <c r="K705" s="31"/>
      <c r="BJ705" s="4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</row>
    <row r="706" spans="1:81" hidden="1" x14ac:dyDescent="0.25">
      <c r="A706" s="4"/>
      <c r="B706" s="21"/>
      <c r="C706" s="4"/>
      <c r="D706" s="30"/>
      <c r="E706" s="30"/>
      <c r="F706" s="31"/>
      <c r="G706" s="31"/>
      <c r="H706" s="31"/>
      <c r="I706" s="31"/>
      <c r="J706" s="31"/>
      <c r="K706" s="31"/>
      <c r="BJ706" s="4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</row>
    <row r="707" spans="1:81" hidden="1" x14ac:dyDescent="0.25">
      <c r="A707" s="4"/>
      <c r="B707" s="21"/>
      <c r="C707" s="4"/>
      <c r="D707" s="30"/>
      <c r="E707" s="30"/>
      <c r="F707" s="31"/>
      <c r="G707" s="31"/>
      <c r="H707" s="31"/>
      <c r="I707" s="31"/>
      <c r="J707" s="31"/>
      <c r="K707" s="31"/>
      <c r="BJ707" s="4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</row>
    <row r="708" spans="1:81" hidden="1" x14ac:dyDescent="0.25">
      <c r="A708" s="4"/>
      <c r="B708" s="21"/>
      <c r="C708" s="4"/>
      <c r="D708" s="30"/>
      <c r="E708" s="30"/>
      <c r="F708" s="31"/>
      <c r="G708" s="31"/>
      <c r="H708" s="31"/>
      <c r="I708" s="31"/>
      <c r="J708" s="31"/>
      <c r="K708" s="31"/>
      <c r="BJ708" s="4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</row>
    <row r="709" spans="1:81" hidden="1" x14ac:dyDescent="0.25">
      <c r="A709" s="4"/>
      <c r="B709" s="21"/>
      <c r="C709" s="4"/>
      <c r="D709" s="30"/>
      <c r="E709" s="30"/>
      <c r="F709" s="31"/>
      <c r="G709" s="31"/>
      <c r="H709" s="31"/>
      <c r="I709" s="31"/>
      <c r="J709" s="31"/>
      <c r="K709" s="31"/>
      <c r="BJ709" s="4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</row>
    <row r="710" spans="1:81" hidden="1" x14ac:dyDescent="0.25">
      <c r="A710" s="4"/>
      <c r="B710" s="21"/>
      <c r="C710" s="4"/>
      <c r="D710" s="30"/>
      <c r="E710" s="30"/>
      <c r="F710" s="31"/>
      <c r="G710" s="31"/>
      <c r="H710" s="31"/>
      <c r="I710" s="31"/>
      <c r="J710" s="31"/>
      <c r="K710" s="31"/>
      <c r="BJ710" s="4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</row>
    <row r="711" spans="1:81" hidden="1" x14ac:dyDescent="0.25">
      <c r="A711" s="4"/>
      <c r="B711" s="21"/>
      <c r="C711" s="4"/>
      <c r="D711" s="30"/>
      <c r="E711" s="30"/>
      <c r="F711" s="31"/>
      <c r="G711" s="31"/>
      <c r="H711" s="31"/>
      <c r="I711" s="31"/>
      <c r="J711" s="31"/>
      <c r="K711" s="31"/>
      <c r="BJ711" s="4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</row>
    <row r="712" spans="1:81" hidden="1" x14ac:dyDescent="0.25">
      <c r="A712" s="4"/>
      <c r="B712" s="21"/>
      <c r="C712" s="4"/>
      <c r="D712" s="30"/>
      <c r="E712" s="30"/>
      <c r="F712" s="31"/>
      <c r="G712" s="31"/>
      <c r="H712" s="31"/>
      <c r="I712" s="31"/>
      <c r="J712" s="31"/>
      <c r="K712" s="31"/>
      <c r="BJ712" s="4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</row>
    <row r="713" spans="1:81" hidden="1" x14ac:dyDescent="0.25">
      <c r="A713" s="4"/>
      <c r="B713" s="21"/>
      <c r="C713" s="4"/>
      <c r="D713" s="30"/>
      <c r="E713" s="30"/>
      <c r="F713" s="31"/>
      <c r="G713" s="31"/>
      <c r="H713" s="31"/>
      <c r="I713" s="31"/>
      <c r="J713" s="31"/>
      <c r="K713" s="31"/>
      <c r="BJ713" s="4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</row>
    <row r="714" spans="1:81" hidden="1" x14ac:dyDescent="0.25">
      <c r="A714" s="4"/>
      <c r="B714" s="21"/>
      <c r="C714" s="4"/>
      <c r="D714" s="30"/>
      <c r="E714" s="30"/>
      <c r="F714" s="31"/>
      <c r="G714" s="31"/>
      <c r="H714" s="31"/>
      <c r="I714" s="31"/>
      <c r="J714" s="31"/>
      <c r="K714" s="31"/>
      <c r="BJ714" s="4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</row>
    <row r="715" spans="1:81" hidden="1" x14ac:dyDescent="0.25">
      <c r="A715" s="4"/>
      <c r="B715" s="21"/>
      <c r="C715" s="4"/>
      <c r="D715" s="30"/>
      <c r="E715" s="30"/>
      <c r="F715" s="31"/>
      <c r="G715" s="31"/>
      <c r="H715" s="31"/>
      <c r="I715" s="31"/>
      <c r="J715" s="31"/>
      <c r="K715" s="31"/>
      <c r="BJ715" s="4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</row>
    <row r="716" spans="1:81" hidden="1" x14ac:dyDescent="0.25">
      <c r="A716" s="4"/>
      <c r="B716" s="21"/>
      <c r="C716" s="4"/>
      <c r="D716" s="30"/>
      <c r="E716" s="30"/>
      <c r="F716" s="31"/>
      <c r="G716" s="31"/>
      <c r="H716" s="31"/>
      <c r="I716" s="31"/>
      <c r="J716" s="31"/>
      <c r="K716" s="31"/>
      <c r="BJ716" s="4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</row>
    <row r="717" spans="1:81" hidden="1" x14ac:dyDescent="0.25">
      <c r="A717" s="4"/>
      <c r="B717" s="21"/>
      <c r="C717" s="4"/>
      <c r="D717" s="30"/>
      <c r="E717" s="30"/>
      <c r="F717" s="31"/>
      <c r="G717" s="31"/>
      <c r="H717" s="31"/>
      <c r="I717" s="31"/>
      <c r="J717" s="31"/>
      <c r="K717" s="31"/>
      <c r="BJ717" s="4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</row>
    <row r="718" spans="1:81" hidden="1" x14ac:dyDescent="0.25">
      <c r="A718" s="4"/>
      <c r="B718" s="21"/>
      <c r="C718" s="4"/>
      <c r="D718" s="30"/>
      <c r="E718" s="30"/>
      <c r="F718" s="31"/>
      <c r="G718" s="31"/>
      <c r="H718" s="31"/>
      <c r="I718" s="31"/>
      <c r="J718" s="31"/>
      <c r="K718" s="31"/>
      <c r="BJ718" s="4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</row>
    <row r="719" spans="1:81" hidden="1" x14ac:dyDescent="0.25">
      <c r="A719" s="4"/>
      <c r="B719" s="21"/>
      <c r="C719" s="4"/>
      <c r="D719" s="30"/>
      <c r="E719" s="30"/>
      <c r="F719" s="31"/>
      <c r="G719" s="31"/>
      <c r="H719" s="31"/>
      <c r="I719" s="31"/>
      <c r="J719" s="31"/>
      <c r="K719" s="31"/>
      <c r="BJ719" s="4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</row>
    <row r="720" spans="1:81" hidden="1" x14ac:dyDescent="0.25">
      <c r="A720" s="4"/>
      <c r="B720" s="21"/>
      <c r="C720" s="4"/>
      <c r="D720" s="30"/>
      <c r="E720" s="30"/>
      <c r="F720" s="31"/>
      <c r="G720" s="31"/>
      <c r="H720" s="31"/>
      <c r="I720" s="31"/>
      <c r="J720" s="31"/>
      <c r="K720" s="31"/>
      <c r="BJ720" s="4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</row>
    <row r="721" spans="1:81" hidden="1" x14ac:dyDescent="0.25">
      <c r="A721" s="4"/>
      <c r="B721" s="21"/>
      <c r="C721" s="4"/>
      <c r="D721" s="30"/>
      <c r="E721" s="30"/>
      <c r="F721" s="31"/>
      <c r="G721" s="31"/>
      <c r="H721" s="31"/>
      <c r="I721" s="31"/>
      <c r="J721" s="31"/>
      <c r="K721" s="31"/>
      <c r="BJ721" s="4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</row>
    <row r="722" spans="1:81" hidden="1" x14ac:dyDescent="0.25">
      <c r="A722" s="4"/>
      <c r="B722" s="21"/>
      <c r="C722" s="4"/>
      <c r="D722" s="30"/>
      <c r="E722" s="30"/>
      <c r="F722" s="31"/>
      <c r="G722" s="31"/>
      <c r="H722" s="31"/>
      <c r="I722" s="31"/>
      <c r="J722" s="31"/>
      <c r="K722" s="31"/>
      <c r="BJ722" s="4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</row>
    <row r="723" spans="1:81" hidden="1" x14ac:dyDescent="0.25">
      <c r="A723" s="4"/>
      <c r="B723" s="21"/>
      <c r="C723" s="4"/>
      <c r="D723" s="30"/>
      <c r="E723" s="30"/>
      <c r="F723" s="31"/>
      <c r="G723" s="31"/>
      <c r="H723" s="31"/>
      <c r="I723" s="31"/>
      <c r="J723" s="31"/>
      <c r="K723" s="31"/>
      <c r="BJ723" s="4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</row>
    <row r="724" spans="1:81" hidden="1" x14ac:dyDescent="0.25">
      <c r="A724" s="4"/>
      <c r="B724" s="21"/>
      <c r="C724" s="4"/>
      <c r="D724" s="30"/>
      <c r="E724" s="30"/>
      <c r="F724" s="31"/>
      <c r="G724" s="31"/>
      <c r="H724" s="31"/>
      <c r="I724" s="31"/>
      <c r="J724" s="31"/>
      <c r="K724" s="31"/>
      <c r="BJ724" s="4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</row>
    <row r="725" spans="1:81" hidden="1" x14ac:dyDescent="0.25">
      <c r="A725" s="4"/>
      <c r="B725" s="21"/>
      <c r="C725" s="4"/>
      <c r="D725" s="30"/>
      <c r="E725" s="30"/>
      <c r="F725" s="31"/>
      <c r="G725" s="31"/>
      <c r="H725" s="31"/>
      <c r="I725" s="31"/>
      <c r="J725" s="31"/>
      <c r="K725" s="31"/>
      <c r="BJ725" s="4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</row>
    <row r="726" spans="1:81" hidden="1" x14ac:dyDescent="0.25">
      <c r="A726" s="4"/>
      <c r="B726" s="21"/>
      <c r="C726" s="4"/>
      <c r="D726" s="30"/>
      <c r="E726" s="30"/>
      <c r="F726" s="31"/>
      <c r="G726" s="31"/>
      <c r="H726" s="31"/>
      <c r="I726" s="31"/>
      <c r="J726" s="31"/>
      <c r="K726" s="31"/>
      <c r="BJ726" s="4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</row>
    <row r="727" spans="1:81" hidden="1" x14ac:dyDescent="0.25">
      <c r="A727" s="4"/>
      <c r="B727" s="21"/>
      <c r="C727" s="4"/>
      <c r="D727" s="30"/>
      <c r="E727" s="30"/>
      <c r="F727" s="31"/>
      <c r="G727" s="31"/>
      <c r="H727" s="31"/>
      <c r="I727" s="31"/>
      <c r="J727" s="31"/>
      <c r="K727" s="31"/>
      <c r="BJ727" s="4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</row>
    <row r="728" spans="1:81" hidden="1" x14ac:dyDescent="0.25">
      <c r="A728" s="4"/>
      <c r="B728" s="21"/>
      <c r="C728" s="4"/>
      <c r="D728" s="30"/>
      <c r="E728" s="30"/>
      <c r="F728" s="31"/>
      <c r="G728" s="31"/>
      <c r="H728" s="31"/>
      <c r="I728" s="31"/>
      <c r="J728" s="31"/>
      <c r="K728" s="31"/>
      <c r="BJ728" s="4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</row>
    <row r="729" spans="1:81" hidden="1" x14ac:dyDescent="0.25">
      <c r="A729" s="4"/>
      <c r="B729" s="21"/>
      <c r="C729" s="4"/>
      <c r="D729" s="30"/>
      <c r="E729" s="30"/>
      <c r="F729" s="31"/>
      <c r="G729" s="31"/>
      <c r="H729" s="31"/>
      <c r="I729" s="31"/>
      <c r="J729" s="31"/>
      <c r="K729" s="31"/>
      <c r="BJ729" s="4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</row>
    <row r="730" spans="1:81" hidden="1" x14ac:dyDescent="0.25">
      <c r="A730" s="4"/>
      <c r="B730" s="21"/>
      <c r="C730" s="4"/>
      <c r="D730" s="30"/>
      <c r="E730" s="30"/>
      <c r="F730" s="31"/>
      <c r="G730" s="31"/>
      <c r="H730" s="31"/>
      <c r="I730" s="31"/>
      <c r="J730" s="31"/>
      <c r="K730" s="31"/>
      <c r="BJ730" s="4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</row>
    <row r="731" spans="1:81" hidden="1" x14ac:dyDescent="0.25">
      <c r="A731" s="4"/>
      <c r="B731" s="21"/>
      <c r="C731" s="4"/>
      <c r="D731" s="30"/>
      <c r="E731" s="30"/>
      <c r="F731" s="31"/>
      <c r="G731" s="31"/>
      <c r="H731" s="31"/>
      <c r="I731" s="31"/>
      <c r="J731" s="31"/>
      <c r="K731" s="31"/>
      <c r="BJ731" s="4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</row>
    <row r="732" spans="1:81" hidden="1" x14ac:dyDescent="0.25">
      <c r="A732" s="4"/>
      <c r="B732" s="21"/>
      <c r="C732" s="4"/>
      <c r="D732" s="30"/>
      <c r="E732" s="30"/>
      <c r="F732" s="31"/>
      <c r="G732" s="31"/>
      <c r="H732" s="31"/>
      <c r="I732" s="31"/>
      <c r="J732" s="31"/>
      <c r="K732" s="31"/>
      <c r="BJ732" s="4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</row>
    <row r="733" spans="1:81" hidden="1" x14ac:dyDescent="0.25">
      <c r="A733" s="4"/>
      <c r="B733" s="21"/>
      <c r="C733" s="4"/>
      <c r="D733" s="30"/>
      <c r="E733" s="30"/>
      <c r="F733" s="31"/>
      <c r="G733" s="31"/>
      <c r="H733" s="31"/>
      <c r="I733" s="31"/>
      <c r="J733" s="31"/>
      <c r="K733" s="31"/>
      <c r="BJ733" s="4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</row>
    <row r="734" spans="1:81" hidden="1" x14ac:dyDescent="0.25">
      <c r="A734" s="4"/>
      <c r="B734" s="21"/>
      <c r="C734" s="4"/>
      <c r="D734" s="30"/>
      <c r="E734" s="30"/>
      <c r="F734" s="31"/>
      <c r="G734" s="31"/>
      <c r="H734" s="31"/>
      <c r="I734" s="31"/>
      <c r="J734" s="31"/>
      <c r="K734" s="31"/>
      <c r="BJ734" s="4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</row>
    <row r="735" spans="1:81" hidden="1" x14ac:dyDescent="0.25">
      <c r="A735" s="4"/>
      <c r="B735" s="21"/>
      <c r="C735" s="4"/>
      <c r="D735" s="30"/>
      <c r="E735" s="30"/>
      <c r="F735" s="31"/>
      <c r="G735" s="31"/>
      <c r="H735" s="31"/>
      <c r="I735" s="31"/>
      <c r="J735" s="31"/>
      <c r="K735" s="31"/>
      <c r="BJ735" s="4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</row>
    <row r="736" spans="1:81" hidden="1" x14ac:dyDescent="0.25">
      <c r="A736" s="4"/>
      <c r="B736" s="21"/>
      <c r="C736" s="4"/>
      <c r="D736" s="30"/>
      <c r="E736" s="30"/>
      <c r="F736" s="31"/>
      <c r="G736" s="31"/>
      <c r="H736" s="31"/>
      <c r="I736" s="31"/>
      <c r="J736" s="31"/>
      <c r="K736" s="31"/>
      <c r="BJ736" s="4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</row>
    <row r="737" spans="1:81" hidden="1" x14ac:dyDescent="0.25">
      <c r="A737" s="4"/>
      <c r="B737" s="21"/>
      <c r="C737" s="4"/>
      <c r="D737" s="30"/>
      <c r="E737" s="30"/>
      <c r="F737" s="31"/>
      <c r="G737" s="31"/>
      <c r="H737" s="31"/>
      <c r="I737" s="31"/>
      <c r="J737" s="31"/>
      <c r="K737" s="31"/>
      <c r="BJ737" s="4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</row>
    <row r="738" spans="1:81" hidden="1" x14ac:dyDescent="0.25">
      <c r="A738" s="4"/>
      <c r="B738" s="21"/>
      <c r="C738" s="4"/>
      <c r="D738" s="30"/>
      <c r="E738" s="30"/>
      <c r="F738" s="31"/>
      <c r="G738" s="31"/>
      <c r="H738" s="31"/>
      <c r="I738" s="31"/>
      <c r="J738" s="31"/>
      <c r="K738" s="31"/>
      <c r="BJ738" s="4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</row>
    <row r="739" spans="1:81" hidden="1" x14ac:dyDescent="0.25">
      <c r="A739" s="4"/>
      <c r="B739" s="21"/>
      <c r="C739" s="4"/>
      <c r="D739" s="30"/>
      <c r="E739" s="30"/>
      <c r="F739" s="31"/>
      <c r="G739" s="31"/>
      <c r="H739" s="31"/>
      <c r="I739" s="31"/>
      <c r="J739" s="31"/>
      <c r="K739" s="31"/>
      <c r="BJ739" s="4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</row>
    <row r="740" spans="1:81" hidden="1" x14ac:dyDescent="0.25">
      <c r="A740" s="4"/>
      <c r="B740" s="21"/>
      <c r="C740" s="4"/>
      <c r="D740" s="30"/>
      <c r="E740" s="30"/>
      <c r="F740" s="31"/>
      <c r="G740" s="31"/>
      <c r="H740" s="31"/>
      <c r="I740" s="31"/>
      <c r="J740" s="31"/>
      <c r="K740" s="31"/>
      <c r="BJ740" s="4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</row>
    <row r="741" spans="1:81" hidden="1" x14ac:dyDescent="0.25">
      <c r="A741" s="4"/>
      <c r="B741" s="21"/>
      <c r="C741" s="4"/>
      <c r="D741" s="30"/>
      <c r="E741" s="30"/>
      <c r="F741" s="31"/>
      <c r="G741" s="31"/>
      <c r="H741" s="31"/>
      <c r="I741" s="31"/>
      <c r="J741" s="31"/>
      <c r="K741" s="31"/>
      <c r="BJ741" s="4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</row>
    <row r="742" spans="1:81" hidden="1" x14ac:dyDescent="0.25">
      <c r="A742" s="4"/>
      <c r="B742" s="21"/>
      <c r="C742" s="4"/>
      <c r="D742" s="30"/>
      <c r="E742" s="30"/>
      <c r="F742" s="31"/>
      <c r="G742" s="31"/>
      <c r="H742" s="31"/>
      <c r="I742" s="31"/>
      <c r="J742" s="31"/>
      <c r="K742" s="31"/>
      <c r="BJ742" s="4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</row>
    <row r="743" spans="1:81" hidden="1" x14ac:dyDescent="0.25">
      <c r="A743" s="4"/>
      <c r="B743" s="21"/>
      <c r="C743" s="4"/>
      <c r="D743" s="30"/>
      <c r="E743" s="30"/>
      <c r="F743" s="31"/>
      <c r="G743" s="31"/>
      <c r="H743" s="31"/>
      <c r="I743" s="31"/>
      <c r="J743" s="31"/>
      <c r="K743" s="31"/>
      <c r="BJ743" s="4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</row>
    <row r="744" spans="1:81" hidden="1" x14ac:dyDescent="0.25">
      <c r="A744" s="4"/>
      <c r="B744" s="21"/>
      <c r="C744" s="4"/>
      <c r="D744" s="30"/>
      <c r="E744" s="30"/>
      <c r="F744" s="31"/>
      <c r="G744" s="31"/>
      <c r="H744" s="31"/>
      <c r="I744" s="31"/>
      <c r="J744" s="31"/>
      <c r="K744" s="31"/>
      <c r="BJ744" s="4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</row>
    <row r="745" spans="1:81" hidden="1" x14ac:dyDescent="0.25">
      <c r="A745" s="4"/>
      <c r="B745" s="21"/>
      <c r="C745" s="4"/>
      <c r="D745" s="30"/>
      <c r="E745" s="30"/>
      <c r="F745" s="31"/>
      <c r="G745" s="31"/>
      <c r="H745" s="31"/>
      <c r="I745" s="31"/>
      <c r="J745" s="31"/>
      <c r="K745" s="31"/>
      <c r="BJ745" s="4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</row>
    <row r="746" spans="1:81" hidden="1" x14ac:dyDescent="0.25">
      <c r="A746" s="4"/>
      <c r="B746" s="21"/>
      <c r="C746" s="4"/>
      <c r="D746" s="30"/>
      <c r="E746" s="30"/>
      <c r="F746" s="31"/>
      <c r="G746" s="31"/>
      <c r="H746" s="31"/>
      <c r="I746" s="31"/>
      <c r="J746" s="31"/>
      <c r="K746" s="31"/>
      <c r="BJ746" s="4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</row>
    <row r="747" spans="1:81" hidden="1" x14ac:dyDescent="0.25">
      <c r="A747" s="4"/>
      <c r="B747" s="21"/>
      <c r="C747" s="4"/>
      <c r="D747" s="30"/>
      <c r="E747" s="30"/>
      <c r="F747" s="31"/>
      <c r="G747" s="31"/>
      <c r="H747" s="31"/>
      <c r="I747" s="31"/>
      <c r="J747" s="31"/>
      <c r="K747" s="31"/>
      <c r="BJ747" s="4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</row>
    <row r="748" spans="1:81" hidden="1" x14ac:dyDescent="0.25">
      <c r="A748" s="4"/>
      <c r="B748" s="21"/>
      <c r="C748" s="4"/>
      <c r="D748" s="30"/>
      <c r="E748" s="30"/>
      <c r="F748" s="31"/>
      <c r="G748" s="31"/>
      <c r="H748" s="31"/>
      <c r="I748" s="31"/>
      <c r="J748" s="31"/>
      <c r="K748" s="31"/>
      <c r="BJ748" s="4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</row>
    <row r="749" spans="1:81" hidden="1" x14ac:dyDescent="0.25">
      <c r="A749" s="4"/>
      <c r="B749" s="21"/>
      <c r="C749" s="4"/>
      <c r="D749" s="30"/>
      <c r="E749" s="30"/>
      <c r="F749" s="31"/>
      <c r="G749" s="31"/>
      <c r="H749" s="31"/>
      <c r="I749" s="31"/>
      <c r="J749" s="31"/>
      <c r="K749" s="31"/>
      <c r="BJ749" s="4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</row>
    <row r="750" spans="1:81" hidden="1" x14ac:dyDescent="0.25">
      <c r="A750" s="4"/>
      <c r="B750" s="21"/>
      <c r="C750" s="4"/>
      <c r="D750" s="30"/>
      <c r="E750" s="30"/>
      <c r="F750" s="31"/>
      <c r="G750" s="31"/>
      <c r="H750" s="31"/>
      <c r="I750" s="31"/>
      <c r="J750" s="31"/>
      <c r="K750" s="31"/>
      <c r="BJ750" s="4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</row>
    <row r="751" spans="1:81" hidden="1" x14ac:dyDescent="0.25">
      <c r="A751" s="4"/>
      <c r="B751" s="21"/>
      <c r="C751" s="4"/>
      <c r="D751" s="30"/>
      <c r="E751" s="30"/>
      <c r="F751" s="31"/>
      <c r="G751" s="31"/>
      <c r="H751" s="31"/>
      <c r="I751" s="31"/>
      <c r="J751" s="31"/>
      <c r="K751" s="31"/>
      <c r="BJ751" s="4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</row>
    <row r="752" spans="1:81" hidden="1" x14ac:dyDescent="0.25">
      <c r="A752" s="4"/>
      <c r="B752" s="21"/>
      <c r="C752" s="4"/>
      <c r="D752" s="30"/>
      <c r="E752" s="30"/>
      <c r="F752" s="31"/>
      <c r="G752" s="31"/>
      <c r="H752" s="31"/>
      <c r="I752" s="31"/>
      <c r="J752" s="31"/>
      <c r="K752" s="31"/>
      <c r="BJ752" s="4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</row>
    <row r="753" spans="1:81" hidden="1" x14ac:dyDescent="0.25">
      <c r="A753" s="4"/>
      <c r="B753" s="21"/>
      <c r="C753" s="4"/>
      <c r="D753" s="30"/>
      <c r="E753" s="30"/>
      <c r="F753" s="31"/>
      <c r="G753" s="31"/>
      <c r="H753" s="31"/>
      <c r="I753" s="31"/>
      <c r="J753" s="31"/>
      <c r="K753" s="31"/>
      <c r="BJ753" s="4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</row>
    <row r="754" spans="1:81" hidden="1" x14ac:dyDescent="0.25">
      <c r="A754" s="4"/>
      <c r="B754" s="21"/>
      <c r="C754" s="4"/>
      <c r="D754" s="30"/>
      <c r="E754" s="30"/>
      <c r="F754" s="31"/>
      <c r="G754" s="31"/>
      <c r="H754" s="31"/>
      <c r="I754" s="31"/>
      <c r="J754" s="31"/>
      <c r="K754" s="31"/>
      <c r="BJ754" s="4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</row>
    <row r="755" spans="1:81" hidden="1" x14ac:dyDescent="0.25">
      <c r="A755" s="4"/>
      <c r="B755" s="21"/>
      <c r="C755" s="4"/>
      <c r="D755" s="30"/>
      <c r="E755" s="30"/>
      <c r="F755" s="31"/>
      <c r="G755" s="31"/>
      <c r="H755" s="31"/>
      <c r="I755" s="31"/>
      <c r="J755" s="31"/>
      <c r="K755" s="31"/>
      <c r="BJ755" s="4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</row>
    <row r="756" spans="1:81" hidden="1" x14ac:dyDescent="0.25">
      <c r="A756" s="4"/>
      <c r="B756" s="21"/>
      <c r="C756" s="4"/>
      <c r="D756" s="30"/>
      <c r="E756" s="30"/>
      <c r="F756" s="31"/>
      <c r="G756" s="31"/>
      <c r="H756" s="31"/>
      <c r="I756" s="31"/>
      <c r="J756" s="31"/>
      <c r="K756" s="31"/>
      <c r="BJ756" s="4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</row>
    <row r="757" spans="1:81" hidden="1" x14ac:dyDescent="0.25">
      <c r="A757" s="4"/>
      <c r="B757" s="21"/>
      <c r="C757" s="4"/>
      <c r="D757" s="30"/>
      <c r="E757" s="30"/>
      <c r="F757" s="31"/>
      <c r="G757" s="31"/>
      <c r="H757" s="31"/>
      <c r="I757" s="31"/>
      <c r="J757" s="31"/>
      <c r="K757" s="31"/>
      <c r="BJ757" s="4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</row>
    <row r="758" spans="1:81" hidden="1" x14ac:dyDescent="0.25">
      <c r="A758" s="4"/>
      <c r="B758" s="21"/>
      <c r="C758" s="4"/>
      <c r="D758" s="30"/>
      <c r="E758" s="30"/>
      <c r="F758" s="31"/>
      <c r="G758" s="31"/>
      <c r="H758" s="31"/>
      <c r="I758" s="31"/>
      <c r="J758" s="31"/>
      <c r="K758" s="31"/>
      <c r="BJ758" s="4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</row>
    <row r="759" spans="1:81" hidden="1" x14ac:dyDescent="0.25">
      <c r="A759" s="4"/>
      <c r="B759" s="21"/>
      <c r="C759" s="4"/>
      <c r="D759" s="30"/>
      <c r="E759" s="30"/>
      <c r="F759" s="31"/>
      <c r="G759" s="31"/>
      <c r="H759" s="31"/>
      <c r="I759" s="31"/>
      <c r="J759" s="31"/>
      <c r="K759" s="31"/>
      <c r="BJ759" s="4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</row>
    <row r="760" spans="1:81" hidden="1" x14ac:dyDescent="0.25">
      <c r="A760" s="4"/>
      <c r="B760" s="21"/>
      <c r="C760" s="4"/>
      <c r="D760" s="30"/>
      <c r="E760" s="30"/>
      <c r="F760" s="31"/>
      <c r="G760" s="31"/>
      <c r="H760" s="31"/>
      <c r="I760" s="31"/>
      <c r="J760" s="31"/>
      <c r="K760" s="31"/>
      <c r="BJ760" s="4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</row>
    <row r="761" spans="1:81" hidden="1" x14ac:dyDescent="0.25">
      <c r="A761" s="4"/>
      <c r="B761" s="21"/>
      <c r="C761" s="4"/>
      <c r="D761" s="30"/>
      <c r="E761" s="30"/>
      <c r="F761" s="31"/>
      <c r="G761" s="31"/>
      <c r="H761" s="31"/>
      <c r="I761" s="31"/>
      <c r="J761" s="31"/>
      <c r="K761" s="31"/>
      <c r="BJ761" s="4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</row>
    <row r="762" spans="1:81" hidden="1" x14ac:dyDescent="0.25">
      <c r="A762" s="4"/>
      <c r="B762" s="21"/>
      <c r="C762" s="4"/>
      <c r="D762" s="30"/>
      <c r="E762" s="30"/>
      <c r="F762" s="31"/>
      <c r="G762" s="31"/>
      <c r="H762" s="31"/>
      <c r="I762" s="31"/>
      <c r="J762" s="31"/>
      <c r="K762" s="31"/>
      <c r="BJ762" s="4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</row>
    <row r="763" spans="1:81" hidden="1" x14ac:dyDescent="0.25">
      <c r="A763" s="4"/>
      <c r="B763" s="21"/>
      <c r="C763" s="4"/>
      <c r="D763" s="30"/>
      <c r="E763" s="30"/>
      <c r="F763" s="31"/>
      <c r="G763" s="31"/>
      <c r="H763" s="31"/>
      <c r="I763" s="31"/>
      <c r="J763" s="31"/>
      <c r="K763" s="31"/>
      <c r="BJ763" s="4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</row>
    <row r="764" spans="1:81" hidden="1" x14ac:dyDescent="0.25">
      <c r="A764" s="4"/>
      <c r="B764" s="21"/>
      <c r="C764" s="4"/>
      <c r="D764" s="30"/>
      <c r="E764" s="30"/>
      <c r="F764" s="31"/>
      <c r="G764" s="31"/>
      <c r="H764" s="31"/>
      <c r="I764" s="31"/>
      <c r="J764" s="31"/>
      <c r="K764" s="31"/>
      <c r="BJ764" s="4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</row>
    <row r="765" spans="1:81" hidden="1" x14ac:dyDescent="0.25">
      <c r="A765" s="4"/>
      <c r="B765" s="21"/>
      <c r="C765" s="4"/>
      <c r="D765" s="30"/>
      <c r="E765" s="30"/>
      <c r="F765" s="31"/>
      <c r="G765" s="31"/>
      <c r="H765" s="31"/>
      <c r="I765" s="31"/>
      <c r="J765" s="31"/>
      <c r="K765" s="31"/>
      <c r="BJ765" s="4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</row>
    <row r="766" spans="1:81" hidden="1" x14ac:dyDescent="0.25">
      <c r="A766" s="4"/>
      <c r="B766" s="21"/>
      <c r="C766" s="4"/>
      <c r="D766" s="30"/>
      <c r="E766" s="30"/>
      <c r="F766" s="31"/>
      <c r="G766" s="31"/>
      <c r="H766" s="31"/>
      <c r="I766" s="31"/>
      <c r="J766" s="31"/>
      <c r="K766" s="31"/>
      <c r="BJ766" s="4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</row>
    <row r="767" spans="1:81" hidden="1" x14ac:dyDescent="0.25">
      <c r="A767" s="4"/>
      <c r="B767" s="21"/>
      <c r="C767" s="4"/>
      <c r="D767" s="30"/>
      <c r="E767" s="30"/>
      <c r="F767" s="31"/>
      <c r="G767" s="31"/>
      <c r="H767" s="31"/>
      <c r="I767" s="31"/>
      <c r="J767" s="31"/>
      <c r="K767" s="31"/>
      <c r="BJ767" s="4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</row>
    <row r="768" spans="1:81" hidden="1" x14ac:dyDescent="0.25">
      <c r="A768" s="4"/>
      <c r="B768" s="21"/>
      <c r="C768" s="4"/>
      <c r="D768" s="30"/>
      <c r="E768" s="30"/>
      <c r="F768" s="31"/>
      <c r="G768" s="31"/>
      <c r="H768" s="31"/>
      <c r="I768" s="31"/>
      <c r="J768" s="31"/>
      <c r="K768" s="31"/>
      <c r="BJ768" s="4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</row>
    <row r="769" spans="1:81" hidden="1" x14ac:dyDescent="0.25">
      <c r="A769" s="4"/>
      <c r="B769" s="21"/>
      <c r="C769" s="4"/>
      <c r="D769" s="30"/>
      <c r="E769" s="30"/>
      <c r="F769" s="31"/>
      <c r="G769" s="31"/>
      <c r="H769" s="31"/>
      <c r="I769" s="31"/>
      <c r="J769" s="31"/>
      <c r="K769" s="31"/>
      <c r="BJ769" s="4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</row>
    <row r="770" spans="1:81" hidden="1" x14ac:dyDescent="0.25">
      <c r="A770" s="4"/>
      <c r="B770" s="21"/>
      <c r="C770" s="4"/>
      <c r="D770" s="30"/>
      <c r="E770" s="30"/>
      <c r="F770" s="31"/>
      <c r="G770" s="31"/>
      <c r="H770" s="31"/>
      <c r="I770" s="31"/>
      <c r="J770" s="31"/>
      <c r="K770" s="31"/>
      <c r="BJ770" s="4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</row>
    <row r="771" spans="1:81" hidden="1" x14ac:dyDescent="0.25">
      <c r="A771" s="4"/>
      <c r="B771" s="21"/>
      <c r="C771" s="4"/>
      <c r="D771" s="30"/>
      <c r="E771" s="30"/>
      <c r="F771" s="31"/>
      <c r="G771" s="31"/>
      <c r="H771" s="31"/>
      <c r="I771" s="31"/>
      <c r="J771" s="31"/>
      <c r="K771" s="31"/>
      <c r="BJ771" s="4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</row>
    <row r="772" spans="1:81" hidden="1" x14ac:dyDescent="0.25">
      <c r="A772" s="4"/>
      <c r="B772" s="21"/>
      <c r="C772" s="4"/>
      <c r="D772" s="30"/>
      <c r="E772" s="30"/>
      <c r="F772" s="31"/>
      <c r="G772" s="31"/>
      <c r="H772" s="31"/>
      <c r="I772" s="31"/>
      <c r="J772" s="31"/>
      <c r="K772" s="31"/>
      <c r="BJ772" s="4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</row>
    <row r="773" spans="1:81" hidden="1" x14ac:dyDescent="0.25">
      <c r="A773" s="4"/>
      <c r="B773" s="21"/>
      <c r="C773" s="4"/>
      <c r="D773" s="30"/>
      <c r="E773" s="30"/>
      <c r="F773" s="31"/>
      <c r="G773" s="31"/>
      <c r="H773" s="31"/>
      <c r="I773" s="31"/>
      <c r="J773" s="31"/>
      <c r="K773" s="31"/>
      <c r="BJ773" s="4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</row>
    <row r="774" spans="1:81" hidden="1" x14ac:dyDescent="0.25">
      <c r="A774" s="4"/>
      <c r="B774" s="21"/>
      <c r="C774" s="4"/>
      <c r="D774" s="30"/>
      <c r="E774" s="30"/>
      <c r="F774" s="31"/>
      <c r="G774" s="31"/>
      <c r="H774" s="31"/>
      <c r="I774" s="31"/>
      <c r="J774" s="31"/>
      <c r="K774" s="31"/>
      <c r="BJ774" s="4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</row>
    <row r="775" spans="1:81" hidden="1" x14ac:dyDescent="0.25">
      <c r="A775" s="4"/>
      <c r="B775" s="21"/>
      <c r="C775" s="4"/>
      <c r="D775" s="30"/>
      <c r="E775" s="30"/>
      <c r="F775" s="31"/>
      <c r="G775" s="31"/>
      <c r="H775" s="31"/>
      <c r="I775" s="31"/>
      <c r="J775" s="31"/>
      <c r="K775" s="31"/>
      <c r="BJ775" s="4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</row>
    <row r="776" spans="1:81" hidden="1" x14ac:dyDescent="0.25">
      <c r="A776" s="4"/>
      <c r="B776" s="21"/>
      <c r="C776" s="4"/>
      <c r="D776" s="30"/>
      <c r="E776" s="30"/>
      <c r="F776" s="31"/>
      <c r="G776" s="31"/>
      <c r="H776" s="31"/>
      <c r="I776" s="31"/>
      <c r="J776" s="31"/>
      <c r="K776" s="31"/>
      <c r="BJ776" s="4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</row>
    <row r="777" spans="1:81" hidden="1" x14ac:dyDescent="0.25">
      <c r="A777" s="4"/>
      <c r="B777" s="21"/>
      <c r="C777" s="4"/>
      <c r="D777" s="30"/>
      <c r="E777" s="30"/>
      <c r="F777" s="31"/>
      <c r="G777" s="31"/>
      <c r="H777" s="31"/>
      <c r="I777" s="31"/>
      <c r="J777" s="31"/>
      <c r="K777" s="31"/>
      <c r="BJ777" s="4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</row>
    <row r="778" spans="1:81" hidden="1" x14ac:dyDescent="0.25">
      <c r="A778" s="4"/>
      <c r="B778" s="21"/>
      <c r="C778" s="4"/>
      <c r="D778" s="30"/>
      <c r="E778" s="30"/>
      <c r="F778" s="31"/>
      <c r="G778" s="31"/>
      <c r="H778" s="31"/>
      <c r="I778" s="31"/>
      <c r="J778" s="31"/>
      <c r="K778" s="31"/>
      <c r="BJ778" s="4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</row>
    <row r="779" spans="1:81" hidden="1" x14ac:dyDescent="0.25">
      <c r="A779" s="4"/>
      <c r="B779" s="21"/>
      <c r="C779" s="4"/>
      <c r="D779" s="30"/>
      <c r="E779" s="30"/>
      <c r="F779" s="31"/>
      <c r="G779" s="31"/>
      <c r="H779" s="31"/>
      <c r="I779" s="31"/>
      <c r="J779" s="31"/>
      <c r="K779" s="31"/>
      <c r="BJ779" s="4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</row>
    <row r="780" spans="1:81" hidden="1" x14ac:dyDescent="0.25">
      <c r="A780" s="4"/>
      <c r="B780" s="21"/>
      <c r="C780" s="4"/>
      <c r="D780" s="30"/>
      <c r="E780" s="30"/>
      <c r="F780" s="31"/>
      <c r="G780" s="31"/>
      <c r="H780" s="31"/>
      <c r="I780" s="31"/>
      <c r="J780" s="31"/>
      <c r="K780" s="31"/>
      <c r="BJ780" s="4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</row>
    <row r="781" spans="1:81" hidden="1" x14ac:dyDescent="0.25">
      <c r="A781" s="4"/>
      <c r="B781" s="21"/>
      <c r="C781" s="4"/>
      <c r="D781" s="30"/>
      <c r="E781" s="30"/>
      <c r="F781" s="31"/>
      <c r="G781" s="31"/>
      <c r="H781" s="31"/>
      <c r="I781" s="31"/>
      <c r="J781" s="31"/>
      <c r="K781" s="31"/>
      <c r="BJ781" s="4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</row>
    <row r="782" spans="1:81" hidden="1" x14ac:dyDescent="0.25">
      <c r="A782" s="4"/>
      <c r="B782" s="21"/>
      <c r="C782" s="4"/>
      <c r="D782" s="30"/>
      <c r="E782" s="30"/>
      <c r="F782" s="31"/>
      <c r="G782" s="31"/>
      <c r="H782" s="31"/>
      <c r="I782" s="31"/>
      <c r="J782" s="31"/>
      <c r="K782" s="31"/>
      <c r="BJ782" s="4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</row>
    <row r="783" spans="1:81" hidden="1" x14ac:dyDescent="0.25">
      <c r="A783" s="4"/>
      <c r="B783" s="21"/>
      <c r="C783" s="4"/>
      <c r="D783" s="30"/>
      <c r="E783" s="30"/>
      <c r="F783" s="31"/>
      <c r="G783" s="31"/>
      <c r="H783" s="31"/>
      <c r="I783" s="31"/>
      <c r="J783" s="31"/>
      <c r="K783" s="31"/>
      <c r="BJ783" s="4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</row>
    <row r="784" spans="1:81" hidden="1" x14ac:dyDescent="0.25">
      <c r="A784" s="4"/>
      <c r="B784" s="21"/>
      <c r="C784" s="4"/>
      <c r="D784" s="30"/>
      <c r="E784" s="30"/>
      <c r="F784" s="31"/>
      <c r="G784" s="31"/>
      <c r="H784" s="31"/>
      <c r="I784" s="31"/>
      <c r="J784" s="31"/>
      <c r="K784" s="31"/>
      <c r="BJ784" s="4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</row>
    <row r="785" spans="1:81" hidden="1" x14ac:dyDescent="0.25">
      <c r="A785" s="4"/>
      <c r="B785" s="21"/>
      <c r="C785" s="4"/>
      <c r="D785" s="30"/>
      <c r="E785" s="30"/>
      <c r="F785" s="31"/>
      <c r="G785" s="31"/>
      <c r="H785" s="31"/>
      <c r="I785" s="31"/>
      <c r="J785" s="31"/>
      <c r="K785" s="31"/>
      <c r="BJ785" s="4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</row>
    <row r="786" spans="1:81" hidden="1" x14ac:dyDescent="0.25">
      <c r="A786" s="4"/>
      <c r="B786" s="21"/>
      <c r="C786" s="4"/>
      <c r="D786" s="30"/>
      <c r="E786" s="30"/>
      <c r="F786" s="31"/>
      <c r="G786" s="31"/>
      <c r="H786" s="31"/>
      <c r="I786" s="31"/>
      <c r="J786" s="31"/>
      <c r="K786" s="31"/>
      <c r="BJ786" s="4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</row>
    <row r="787" spans="1:81" hidden="1" x14ac:dyDescent="0.25">
      <c r="A787" s="4"/>
      <c r="B787" s="21"/>
      <c r="C787" s="4"/>
      <c r="D787" s="30"/>
      <c r="E787" s="30"/>
      <c r="F787" s="31"/>
      <c r="G787" s="31"/>
      <c r="H787" s="31"/>
      <c r="I787" s="31"/>
      <c r="J787" s="31"/>
      <c r="K787" s="31"/>
      <c r="BJ787" s="4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</row>
    <row r="788" spans="1:81" hidden="1" x14ac:dyDescent="0.25">
      <c r="A788" s="4"/>
      <c r="B788" s="21"/>
      <c r="C788" s="4"/>
      <c r="D788" s="30"/>
      <c r="E788" s="30"/>
      <c r="F788" s="31"/>
      <c r="G788" s="31"/>
      <c r="H788" s="31"/>
      <c r="I788" s="31"/>
      <c r="J788" s="31"/>
      <c r="K788" s="31"/>
      <c r="BJ788" s="4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</row>
    <row r="789" spans="1:81" hidden="1" x14ac:dyDescent="0.25">
      <c r="A789" s="4"/>
      <c r="B789" s="21"/>
      <c r="C789" s="4"/>
      <c r="D789" s="30"/>
      <c r="E789" s="30"/>
      <c r="F789" s="31"/>
      <c r="G789" s="31"/>
      <c r="H789" s="31"/>
      <c r="I789" s="31"/>
      <c r="J789" s="31"/>
      <c r="K789" s="31"/>
      <c r="BJ789" s="4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</row>
    <row r="790" spans="1:81" hidden="1" x14ac:dyDescent="0.25">
      <c r="A790" s="4"/>
      <c r="B790" s="21"/>
      <c r="C790" s="4"/>
      <c r="D790" s="30"/>
      <c r="E790" s="30"/>
      <c r="F790" s="31"/>
      <c r="G790" s="31"/>
      <c r="H790" s="31"/>
      <c r="I790" s="31"/>
      <c r="J790" s="31"/>
      <c r="K790" s="31"/>
      <c r="BJ790" s="4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</row>
    <row r="791" spans="1:81" hidden="1" x14ac:dyDescent="0.25">
      <c r="A791" s="4"/>
      <c r="B791" s="21"/>
      <c r="C791" s="4"/>
      <c r="D791" s="30"/>
      <c r="E791" s="30"/>
      <c r="F791" s="31"/>
      <c r="G791" s="31"/>
      <c r="H791" s="31"/>
      <c r="I791" s="31"/>
      <c r="J791" s="31"/>
      <c r="K791" s="31"/>
      <c r="BJ791" s="4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</row>
    <row r="792" spans="1:81" hidden="1" x14ac:dyDescent="0.25">
      <c r="A792" s="4"/>
      <c r="B792" s="21"/>
      <c r="C792" s="4"/>
      <c r="D792" s="30"/>
      <c r="E792" s="30"/>
      <c r="F792" s="31"/>
      <c r="G792" s="31"/>
      <c r="H792" s="31"/>
      <c r="I792" s="31"/>
      <c r="J792" s="31"/>
      <c r="K792" s="31"/>
      <c r="BJ792" s="4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</row>
    <row r="793" spans="1:81" hidden="1" x14ac:dyDescent="0.25">
      <c r="A793" s="4"/>
      <c r="B793" s="21"/>
      <c r="C793" s="4"/>
      <c r="D793" s="30"/>
      <c r="E793" s="30"/>
      <c r="F793" s="31"/>
      <c r="G793" s="31"/>
      <c r="H793" s="31"/>
      <c r="I793" s="31"/>
      <c r="J793" s="31"/>
      <c r="K793" s="31"/>
      <c r="BJ793" s="4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</row>
    <row r="794" spans="1:81" hidden="1" x14ac:dyDescent="0.25">
      <c r="A794" s="4"/>
      <c r="B794" s="21"/>
      <c r="C794" s="4"/>
      <c r="D794" s="30"/>
      <c r="E794" s="30"/>
      <c r="F794" s="31"/>
      <c r="G794" s="31"/>
      <c r="H794" s="31"/>
      <c r="I794" s="31"/>
      <c r="J794" s="31"/>
      <c r="K794" s="31"/>
      <c r="BJ794" s="4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</row>
    <row r="795" spans="1:81" hidden="1" x14ac:dyDescent="0.25">
      <c r="A795" s="4"/>
      <c r="B795" s="21"/>
      <c r="C795" s="4"/>
      <c r="D795" s="30"/>
      <c r="E795" s="30"/>
      <c r="F795" s="31"/>
      <c r="G795" s="31"/>
      <c r="H795" s="31"/>
      <c r="I795" s="31"/>
      <c r="J795" s="31"/>
      <c r="K795" s="31"/>
      <c r="BJ795" s="4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</row>
    <row r="796" spans="1:81" hidden="1" x14ac:dyDescent="0.25">
      <c r="A796" s="4"/>
      <c r="B796" s="21"/>
      <c r="C796" s="4"/>
      <c r="D796" s="30"/>
      <c r="E796" s="30"/>
      <c r="F796" s="31"/>
      <c r="G796" s="31"/>
      <c r="H796" s="31"/>
      <c r="I796" s="31"/>
      <c r="J796" s="31"/>
      <c r="K796" s="31"/>
      <c r="BJ796" s="4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</row>
    <row r="797" spans="1:81" hidden="1" x14ac:dyDescent="0.25">
      <c r="A797" s="4"/>
      <c r="B797" s="21"/>
      <c r="C797" s="4"/>
      <c r="D797" s="30"/>
      <c r="E797" s="30"/>
      <c r="F797" s="31"/>
      <c r="G797" s="31"/>
      <c r="H797" s="31"/>
      <c r="I797" s="31"/>
      <c r="J797" s="31"/>
      <c r="K797" s="31"/>
      <c r="BJ797" s="4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</row>
    <row r="798" spans="1:81" hidden="1" x14ac:dyDescent="0.25">
      <c r="A798" s="4"/>
      <c r="B798" s="21"/>
      <c r="C798" s="4"/>
      <c r="D798" s="30"/>
      <c r="E798" s="30"/>
      <c r="F798" s="31"/>
      <c r="G798" s="31"/>
      <c r="H798" s="31"/>
      <c r="I798" s="31"/>
      <c r="J798" s="31"/>
      <c r="K798" s="31"/>
      <c r="BJ798" s="4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</row>
    <row r="799" spans="1:81" hidden="1" x14ac:dyDescent="0.25">
      <c r="A799" s="4"/>
      <c r="B799" s="21"/>
      <c r="C799" s="4"/>
      <c r="D799" s="30"/>
      <c r="E799" s="30"/>
      <c r="F799" s="31"/>
      <c r="G799" s="31"/>
      <c r="H799" s="31"/>
      <c r="I799" s="31"/>
      <c r="J799" s="31"/>
      <c r="K799" s="31"/>
      <c r="BJ799" s="4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</row>
    <row r="800" spans="1:81" hidden="1" x14ac:dyDescent="0.25">
      <c r="A800" s="4"/>
      <c r="B800" s="21"/>
      <c r="C800" s="4"/>
      <c r="D800" s="30"/>
      <c r="E800" s="30"/>
      <c r="F800" s="31"/>
      <c r="G800" s="31"/>
      <c r="H800" s="31"/>
      <c r="I800" s="31"/>
      <c r="J800" s="31"/>
      <c r="K800" s="31"/>
      <c r="BJ800" s="4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</row>
    <row r="801" spans="1:81" hidden="1" x14ac:dyDescent="0.25">
      <c r="A801" s="4"/>
      <c r="B801" s="21"/>
      <c r="C801" s="4"/>
      <c r="D801" s="30"/>
      <c r="E801" s="30"/>
      <c r="F801" s="31"/>
      <c r="G801" s="31"/>
      <c r="H801" s="31"/>
      <c r="I801" s="31"/>
      <c r="J801" s="31"/>
      <c r="K801" s="31"/>
      <c r="BJ801" s="4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</row>
    <row r="802" spans="1:81" hidden="1" x14ac:dyDescent="0.25">
      <c r="A802" s="4"/>
      <c r="B802" s="21"/>
      <c r="C802" s="4"/>
      <c r="D802" s="30"/>
      <c r="E802" s="30"/>
      <c r="F802" s="31"/>
      <c r="G802" s="31"/>
      <c r="H802" s="31"/>
      <c r="I802" s="31"/>
      <c r="J802" s="31"/>
      <c r="K802" s="31"/>
      <c r="BJ802" s="4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</row>
    <row r="803" spans="1:81" hidden="1" x14ac:dyDescent="0.25">
      <c r="A803" s="4"/>
      <c r="B803" s="21"/>
      <c r="C803" s="4"/>
      <c r="D803" s="30"/>
      <c r="E803" s="30"/>
      <c r="F803" s="31"/>
      <c r="G803" s="31"/>
      <c r="H803" s="31"/>
      <c r="I803" s="31"/>
      <c r="J803" s="31"/>
      <c r="K803" s="31"/>
      <c r="BJ803" s="4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</row>
    <row r="804" spans="1:81" hidden="1" x14ac:dyDescent="0.25">
      <c r="A804" s="4"/>
      <c r="B804" s="21"/>
      <c r="C804" s="4"/>
      <c r="D804" s="30"/>
      <c r="E804" s="30"/>
      <c r="F804" s="31"/>
      <c r="G804" s="31"/>
      <c r="H804" s="31"/>
      <c r="I804" s="31"/>
      <c r="J804" s="31"/>
      <c r="K804" s="31"/>
      <c r="BJ804" s="4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</row>
    <row r="805" spans="1:81" hidden="1" x14ac:dyDescent="0.25">
      <c r="A805" s="4"/>
      <c r="B805" s="21"/>
      <c r="C805" s="4"/>
      <c r="D805" s="30"/>
      <c r="E805" s="30"/>
      <c r="F805" s="31"/>
      <c r="G805" s="31"/>
      <c r="H805" s="31"/>
      <c r="I805" s="31"/>
      <c r="J805" s="31"/>
      <c r="K805" s="31"/>
      <c r="BJ805" s="4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</row>
    <row r="806" spans="1:81" hidden="1" x14ac:dyDescent="0.25">
      <c r="A806" s="4"/>
      <c r="B806" s="21"/>
      <c r="C806" s="4"/>
      <c r="D806" s="30"/>
      <c r="E806" s="30"/>
      <c r="F806" s="31"/>
      <c r="G806" s="31"/>
      <c r="H806" s="31"/>
      <c r="I806" s="31"/>
      <c r="J806" s="31"/>
      <c r="K806" s="31"/>
      <c r="BJ806" s="4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</row>
    <row r="807" spans="1:81" hidden="1" x14ac:dyDescent="0.25">
      <c r="A807" s="4"/>
      <c r="B807" s="21"/>
      <c r="C807" s="4"/>
      <c r="D807" s="30"/>
      <c r="E807" s="30"/>
      <c r="F807" s="31"/>
      <c r="G807" s="31"/>
      <c r="H807" s="31"/>
      <c r="I807" s="31"/>
      <c r="J807" s="31"/>
      <c r="K807" s="31"/>
      <c r="BJ807" s="4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</row>
    <row r="808" spans="1:81" hidden="1" x14ac:dyDescent="0.25">
      <c r="A808" s="4"/>
      <c r="B808" s="21"/>
      <c r="C808" s="4"/>
      <c r="D808" s="30"/>
      <c r="E808" s="30"/>
      <c r="F808" s="31"/>
      <c r="G808" s="31"/>
      <c r="H808" s="31"/>
      <c r="I808" s="31"/>
      <c r="J808" s="31"/>
      <c r="K808" s="31"/>
      <c r="BJ808" s="4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</row>
    <row r="809" spans="1:81" hidden="1" x14ac:dyDescent="0.25">
      <c r="A809" s="4"/>
      <c r="B809" s="21"/>
      <c r="C809" s="4"/>
      <c r="D809" s="30"/>
      <c r="E809" s="30"/>
      <c r="F809" s="31"/>
      <c r="G809" s="31"/>
      <c r="H809" s="31"/>
      <c r="I809" s="31"/>
      <c r="J809" s="31"/>
      <c r="K809" s="31"/>
      <c r="BJ809" s="4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</row>
    <row r="810" spans="1:81" hidden="1" x14ac:dyDescent="0.25">
      <c r="A810" s="4"/>
      <c r="B810" s="21"/>
      <c r="C810" s="4"/>
      <c r="D810" s="30"/>
      <c r="E810" s="30"/>
      <c r="F810" s="31"/>
      <c r="G810" s="31"/>
      <c r="H810" s="31"/>
      <c r="I810" s="31"/>
      <c r="J810" s="31"/>
      <c r="K810" s="31"/>
      <c r="BJ810" s="4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</row>
    <row r="811" spans="1:81" hidden="1" x14ac:dyDescent="0.25">
      <c r="A811" s="4"/>
      <c r="B811" s="21"/>
      <c r="C811" s="4"/>
      <c r="D811" s="30"/>
      <c r="E811" s="30"/>
      <c r="F811" s="31"/>
      <c r="G811" s="31"/>
      <c r="H811" s="31"/>
      <c r="I811" s="31"/>
      <c r="J811" s="31"/>
      <c r="K811" s="31"/>
      <c r="BJ811" s="4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</row>
    <row r="812" spans="1:81" hidden="1" x14ac:dyDescent="0.25">
      <c r="A812" s="4"/>
      <c r="B812" s="21"/>
      <c r="C812" s="4"/>
      <c r="D812" s="30"/>
      <c r="E812" s="30"/>
      <c r="F812" s="31"/>
      <c r="G812" s="31"/>
      <c r="H812" s="31"/>
      <c r="I812" s="31"/>
      <c r="J812" s="31"/>
      <c r="K812" s="31"/>
      <c r="BJ812" s="4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</row>
    <row r="813" spans="1:81" hidden="1" x14ac:dyDescent="0.25">
      <c r="A813" s="4"/>
      <c r="B813" s="21"/>
      <c r="C813" s="4"/>
      <c r="D813" s="30"/>
      <c r="E813" s="30"/>
      <c r="F813" s="31"/>
      <c r="G813" s="31"/>
      <c r="H813" s="31"/>
      <c r="I813" s="31"/>
      <c r="J813" s="31"/>
      <c r="K813" s="31"/>
      <c r="BJ813" s="4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</row>
    <row r="814" spans="1:81" hidden="1" x14ac:dyDescent="0.25">
      <c r="A814" s="4"/>
      <c r="B814" s="21"/>
      <c r="C814" s="4"/>
      <c r="D814" s="30"/>
      <c r="E814" s="30"/>
      <c r="F814" s="31"/>
      <c r="G814" s="31"/>
      <c r="H814" s="31"/>
      <c r="I814" s="31"/>
      <c r="J814" s="31"/>
      <c r="K814" s="31"/>
      <c r="BJ814" s="4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</row>
    <row r="815" spans="1:81" hidden="1" x14ac:dyDescent="0.25">
      <c r="A815" s="4"/>
      <c r="B815" s="21"/>
      <c r="C815" s="4"/>
      <c r="D815" s="30"/>
      <c r="E815" s="30"/>
      <c r="F815" s="31"/>
      <c r="G815" s="31"/>
      <c r="H815" s="31"/>
      <c r="I815" s="31"/>
      <c r="J815" s="31"/>
      <c r="K815" s="31"/>
      <c r="BJ815" s="4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</row>
    <row r="816" spans="1:81" hidden="1" x14ac:dyDescent="0.25">
      <c r="A816" s="4"/>
      <c r="B816" s="21"/>
      <c r="C816" s="4"/>
      <c r="D816" s="30"/>
      <c r="E816" s="30"/>
      <c r="F816" s="31"/>
      <c r="G816" s="31"/>
      <c r="H816" s="31"/>
      <c r="I816" s="31"/>
      <c r="J816" s="31"/>
      <c r="K816" s="31"/>
      <c r="BJ816" s="4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</row>
    <row r="817" spans="1:81" hidden="1" x14ac:dyDescent="0.25">
      <c r="A817" s="4"/>
      <c r="B817" s="21"/>
      <c r="C817" s="4"/>
      <c r="D817" s="30"/>
      <c r="E817" s="30"/>
      <c r="F817" s="31"/>
      <c r="G817" s="31"/>
      <c r="H817" s="31"/>
      <c r="I817" s="31"/>
      <c r="J817" s="31"/>
      <c r="K817" s="31"/>
      <c r="BJ817" s="4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</row>
    <row r="818" spans="1:81" hidden="1" x14ac:dyDescent="0.25">
      <c r="A818" s="4"/>
      <c r="B818" s="21"/>
      <c r="C818" s="4"/>
      <c r="D818" s="30"/>
      <c r="E818" s="30"/>
      <c r="F818" s="31"/>
      <c r="G818" s="31"/>
      <c r="H818" s="31"/>
      <c r="I818" s="31"/>
      <c r="J818" s="31"/>
      <c r="K818" s="31"/>
      <c r="BJ818" s="4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</row>
    <row r="819" spans="1:81" hidden="1" x14ac:dyDescent="0.25">
      <c r="A819" s="4"/>
      <c r="B819" s="21"/>
      <c r="C819" s="4"/>
      <c r="D819" s="30"/>
      <c r="E819" s="30"/>
      <c r="F819" s="31"/>
      <c r="G819" s="31"/>
      <c r="H819" s="31"/>
      <c r="I819" s="31"/>
      <c r="J819" s="31"/>
      <c r="K819" s="31"/>
      <c r="BJ819" s="4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</row>
    <row r="820" spans="1:81" hidden="1" x14ac:dyDescent="0.25">
      <c r="A820" s="4"/>
      <c r="B820" s="21"/>
      <c r="C820" s="4"/>
      <c r="D820" s="30"/>
      <c r="E820" s="30"/>
      <c r="F820" s="31"/>
      <c r="G820" s="31"/>
      <c r="H820" s="31"/>
      <c r="I820" s="31"/>
      <c r="J820" s="31"/>
      <c r="K820" s="31"/>
      <c r="BJ820" s="4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</row>
    <row r="821" spans="1:81" hidden="1" x14ac:dyDescent="0.25">
      <c r="A821" s="4"/>
      <c r="B821" s="21"/>
      <c r="C821" s="4"/>
      <c r="D821" s="30"/>
      <c r="E821" s="30"/>
      <c r="F821" s="31"/>
      <c r="G821" s="31"/>
      <c r="H821" s="31"/>
      <c r="I821" s="31"/>
      <c r="J821" s="31"/>
      <c r="K821" s="31"/>
      <c r="BJ821" s="4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</row>
    <row r="822" spans="1:81" hidden="1" x14ac:dyDescent="0.25">
      <c r="A822" s="4"/>
      <c r="B822" s="21"/>
      <c r="C822" s="4"/>
      <c r="D822" s="30"/>
      <c r="E822" s="30"/>
      <c r="F822" s="31"/>
      <c r="G822" s="31"/>
      <c r="H822" s="31"/>
      <c r="I822" s="31"/>
      <c r="J822" s="31"/>
      <c r="K822" s="31"/>
      <c r="BJ822" s="4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</row>
    <row r="823" spans="1:81" hidden="1" x14ac:dyDescent="0.25">
      <c r="A823" s="4"/>
      <c r="B823" s="21"/>
      <c r="C823" s="4"/>
      <c r="D823" s="30"/>
      <c r="E823" s="30"/>
      <c r="F823" s="31"/>
      <c r="G823" s="31"/>
      <c r="H823" s="31"/>
      <c r="I823" s="31"/>
      <c r="J823" s="31"/>
      <c r="K823" s="31"/>
      <c r="BJ823" s="4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</row>
    <row r="824" spans="1:81" hidden="1" x14ac:dyDescent="0.25">
      <c r="A824" s="4"/>
      <c r="B824" s="21"/>
      <c r="C824" s="4"/>
      <c r="D824" s="30"/>
      <c r="E824" s="30"/>
      <c r="F824" s="31"/>
      <c r="G824" s="31"/>
      <c r="H824" s="31"/>
      <c r="I824" s="31"/>
      <c r="J824" s="31"/>
      <c r="K824" s="31"/>
      <c r="BJ824" s="4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</row>
    <row r="825" spans="1:81" hidden="1" x14ac:dyDescent="0.25">
      <c r="A825" s="4"/>
      <c r="B825" s="21"/>
      <c r="C825" s="4"/>
      <c r="D825" s="30"/>
      <c r="E825" s="30"/>
      <c r="F825" s="31"/>
      <c r="G825" s="31"/>
      <c r="H825" s="31"/>
      <c r="I825" s="31"/>
      <c r="J825" s="31"/>
      <c r="K825" s="31"/>
      <c r="BJ825" s="4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</row>
    <row r="826" spans="1:81" hidden="1" x14ac:dyDescent="0.25">
      <c r="A826" s="4"/>
      <c r="B826" s="21"/>
      <c r="C826" s="4"/>
      <c r="D826" s="30"/>
      <c r="E826" s="30"/>
      <c r="F826" s="31"/>
      <c r="G826" s="31"/>
      <c r="H826" s="31"/>
      <c r="I826" s="31"/>
      <c r="J826" s="31"/>
      <c r="K826" s="31"/>
      <c r="BJ826" s="4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</row>
    <row r="827" spans="1:81" hidden="1" x14ac:dyDescent="0.25">
      <c r="A827" s="4"/>
      <c r="B827" s="21"/>
      <c r="C827" s="4"/>
      <c r="D827" s="30"/>
      <c r="E827" s="30"/>
      <c r="F827" s="31"/>
      <c r="G827" s="31"/>
      <c r="H827" s="31"/>
      <c r="I827" s="31"/>
      <c r="J827" s="31"/>
      <c r="K827" s="31"/>
      <c r="BJ827" s="4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</row>
    <row r="828" spans="1:81" hidden="1" x14ac:dyDescent="0.25">
      <c r="A828" s="4"/>
      <c r="B828" s="21"/>
      <c r="C828" s="4"/>
      <c r="D828" s="30"/>
      <c r="E828" s="30"/>
      <c r="F828" s="31"/>
      <c r="G828" s="31"/>
      <c r="H828" s="31"/>
      <c r="I828" s="31"/>
      <c r="J828" s="31"/>
      <c r="K828" s="31"/>
      <c r="BJ828" s="4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</row>
    <row r="829" spans="1:81" hidden="1" x14ac:dyDescent="0.25">
      <c r="A829" s="4"/>
      <c r="B829" s="21"/>
      <c r="C829" s="4"/>
      <c r="D829" s="30"/>
      <c r="E829" s="30"/>
      <c r="F829" s="31"/>
      <c r="G829" s="31"/>
      <c r="H829" s="31"/>
      <c r="I829" s="31"/>
      <c r="J829" s="31"/>
      <c r="K829" s="31"/>
      <c r="BJ829" s="4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</row>
    <row r="830" spans="1:81" hidden="1" x14ac:dyDescent="0.25">
      <c r="A830" s="4"/>
      <c r="B830" s="21"/>
      <c r="C830" s="4"/>
      <c r="D830" s="30"/>
      <c r="E830" s="30"/>
      <c r="F830" s="31"/>
      <c r="G830" s="31"/>
      <c r="H830" s="31"/>
      <c r="I830" s="31"/>
      <c r="J830" s="31"/>
      <c r="K830" s="31"/>
      <c r="BJ830" s="4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</row>
    <row r="831" spans="1:81" hidden="1" x14ac:dyDescent="0.25">
      <c r="A831" s="4"/>
      <c r="B831" s="21"/>
      <c r="C831" s="4"/>
      <c r="D831" s="30"/>
      <c r="E831" s="30"/>
      <c r="F831" s="31"/>
      <c r="G831" s="31"/>
      <c r="H831" s="31"/>
      <c r="I831" s="31"/>
      <c r="J831" s="31"/>
      <c r="K831" s="31"/>
      <c r="BJ831" s="4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</row>
    <row r="832" spans="1:81" hidden="1" x14ac:dyDescent="0.25">
      <c r="A832" s="4"/>
      <c r="B832" s="21"/>
      <c r="C832" s="4"/>
      <c r="D832" s="30"/>
      <c r="E832" s="30"/>
      <c r="F832" s="31"/>
      <c r="G832" s="31"/>
      <c r="H832" s="31"/>
      <c r="I832" s="31"/>
      <c r="J832" s="31"/>
      <c r="K832" s="31"/>
      <c r="BJ832" s="4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</row>
    <row r="833" spans="1:81" hidden="1" x14ac:dyDescent="0.25">
      <c r="A833" s="4"/>
      <c r="B833" s="21"/>
      <c r="C833" s="4"/>
      <c r="D833" s="30"/>
      <c r="E833" s="30"/>
      <c r="F833" s="31"/>
      <c r="G833" s="31"/>
      <c r="H833" s="31"/>
      <c r="I833" s="31"/>
      <c r="J833" s="31"/>
      <c r="K833" s="31"/>
      <c r="BJ833" s="4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</row>
    <row r="834" spans="1:81" hidden="1" x14ac:dyDescent="0.25">
      <c r="A834" s="4"/>
      <c r="B834" s="21"/>
      <c r="C834" s="4"/>
      <c r="D834" s="30"/>
      <c r="E834" s="30"/>
      <c r="F834" s="31"/>
      <c r="G834" s="31"/>
      <c r="H834" s="31"/>
      <c r="I834" s="31"/>
      <c r="J834" s="31"/>
      <c r="K834" s="31"/>
      <c r="BJ834" s="4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</row>
    <row r="835" spans="1:81" hidden="1" x14ac:dyDescent="0.25">
      <c r="A835" s="4"/>
      <c r="B835" s="21"/>
      <c r="C835" s="4"/>
      <c r="D835" s="30"/>
      <c r="E835" s="30"/>
      <c r="F835" s="31"/>
      <c r="G835" s="31"/>
      <c r="H835" s="31"/>
      <c r="I835" s="31"/>
      <c r="J835" s="31"/>
      <c r="K835" s="31"/>
      <c r="BJ835" s="4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</row>
    <row r="836" spans="1:81" hidden="1" x14ac:dyDescent="0.25">
      <c r="A836" s="4"/>
      <c r="B836" s="21"/>
      <c r="C836" s="4"/>
      <c r="D836" s="30"/>
      <c r="E836" s="30"/>
      <c r="F836" s="31"/>
      <c r="G836" s="31"/>
      <c r="H836" s="31"/>
      <c r="I836" s="31"/>
      <c r="J836" s="31"/>
      <c r="K836" s="31"/>
      <c r="BJ836" s="4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</row>
    <row r="837" spans="1:81" hidden="1" x14ac:dyDescent="0.25">
      <c r="A837" s="4"/>
      <c r="B837" s="21"/>
      <c r="C837" s="4"/>
      <c r="D837" s="30"/>
      <c r="E837" s="30"/>
      <c r="F837" s="31"/>
      <c r="G837" s="31"/>
      <c r="H837" s="31"/>
      <c r="I837" s="31"/>
      <c r="J837" s="31"/>
      <c r="K837" s="31"/>
      <c r="BJ837" s="4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</row>
    <row r="838" spans="1:81" hidden="1" x14ac:dyDescent="0.25">
      <c r="A838" s="4"/>
      <c r="B838" s="21"/>
      <c r="C838" s="4"/>
      <c r="D838" s="30"/>
      <c r="E838" s="30"/>
      <c r="F838" s="31"/>
      <c r="G838" s="31"/>
      <c r="H838" s="31"/>
      <c r="I838" s="31"/>
      <c r="J838" s="31"/>
      <c r="K838" s="31"/>
      <c r="BJ838" s="4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</row>
    <row r="839" spans="1:81" hidden="1" x14ac:dyDescent="0.25">
      <c r="A839" s="4"/>
      <c r="B839" s="21"/>
      <c r="C839" s="4"/>
      <c r="D839" s="30"/>
      <c r="E839" s="30"/>
      <c r="F839" s="31"/>
      <c r="G839" s="31"/>
      <c r="H839" s="31"/>
      <c r="I839" s="31"/>
      <c r="J839" s="31"/>
      <c r="K839" s="31"/>
      <c r="BJ839" s="4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</row>
    <row r="840" spans="1:81" hidden="1" x14ac:dyDescent="0.25">
      <c r="A840" s="4"/>
      <c r="B840" s="21"/>
      <c r="C840" s="4"/>
      <c r="D840" s="30"/>
      <c r="E840" s="30"/>
      <c r="F840" s="31"/>
      <c r="G840" s="31"/>
      <c r="H840" s="31"/>
      <c r="I840" s="31"/>
      <c r="J840" s="31"/>
      <c r="K840" s="31"/>
      <c r="BJ840" s="4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</row>
    <row r="841" spans="1:81" hidden="1" x14ac:dyDescent="0.25">
      <c r="A841" s="4"/>
      <c r="B841" s="21"/>
      <c r="C841" s="4"/>
      <c r="D841" s="30"/>
      <c r="E841" s="30"/>
      <c r="F841" s="31"/>
      <c r="G841" s="31"/>
      <c r="H841" s="31"/>
      <c r="I841" s="31"/>
      <c r="J841" s="31"/>
      <c r="K841" s="31"/>
      <c r="BJ841" s="4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</row>
    <row r="842" spans="1:81" hidden="1" x14ac:dyDescent="0.25">
      <c r="A842" s="4"/>
      <c r="B842" s="21"/>
      <c r="C842" s="4"/>
      <c r="D842" s="30"/>
      <c r="E842" s="30"/>
      <c r="F842" s="31"/>
      <c r="G842" s="31"/>
      <c r="H842" s="31"/>
      <c r="I842" s="31"/>
      <c r="J842" s="31"/>
      <c r="K842" s="31"/>
      <c r="BJ842" s="4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</row>
    <row r="843" spans="1:81" hidden="1" x14ac:dyDescent="0.25">
      <c r="A843" s="4"/>
      <c r="B843" s="21"/>
      <c r="C843" s="4"/>
      <c r="D843" s="30"/>
      <c r="E843" s="30"/>
      <c r="F843" s="31"/>
      <c r="G843" s="31"/>
      <c r="H843" s="31"/>
      <c r="I843" s="31"/>
      <c r="J843" s="31"/>
      <c r="K843" s="31"/>
      <c r="BJ843" s="4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</row>
    <row r="844" spans="1:81" hidden="1" x14ac:dyDescent="0.25">
      <c r="A844" s="4"/>
      <c r="B844" s="21"/>
      <c r="C844" s="4"/>
      <c r="D844" s="30"/>
      <c r="E844" s="30"/>
      <c r="F844" s="31"/>
      <c r="G844" s="31"/>
      <c r="H844" s="31"/>
      <c r="I844" s="31"/>
      <c r="J844" s="31"/>
      <c r="K844" s="31"/>
      <c r="BJ844" s="4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</row>
    <row r="845" spans="1:81" hidden="1" x14ac:dyDescent="0.25">
      <c r="A845" s="4"/>
      <c r="B845" s="21"/>
      <c r="C845" s="4"/>
      <c r="D845" s="30"/>
      <c r="E845" s="30"/>
      <c r="F845" s="31"/>
      <c r="G845" s="31"/>
      <c r="H845" s="31"/>
      <c r="I845" s="31"/>
      <c r="J845" s="31"/>
      <c r="K845" s="31"/>
      <c r="BJ845" s="4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</row>
    <row r="846" spans="1:81" hidden="1" x14ac:dyDescent="0.25">
      <c r="A846" s="4"/>
      <c r="B846" s="21"/>
      <c r="C846" s="4"/>
      <c r="D846" s="30"/>
      <c r="E846" s="30"/>
      <c r="F846" s="31"/>
      <c r="G846" s="31"/>
      <c r="H846" s="31"/>
      <c r="I846" s="31"/>
      <c r="J846" s="31"/>
      <c r="K846" s="31"/>
      <c r="BJ846" s="4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</row>
    <row r="847" spans="1:81" hidden="1" x14ac:dyDescent="0.25">
      <c r="A847" s="4"/>
      <c r="B847" s="21"/>
      <c r="C847" s="4"/>
      <c r="D847" s="30"/>
      <c r="E847" s="30"/>
      <c r="F847" s="31"/>
      <c r="G847" s="31"/>
      <c r="H847" s="31"/>
      <c r="I847" s="31"/>
      <c r="J847" s="31"/>
      <c r="K847" s="31"/>
      <c r="BJ847" s="4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</row>
    <row r="848" spans="1:81" hidden="1" x14ac:dyDescent="0.25">
      <c r="A848" s="4"/>
      <c r="B848" s="21"/>
      <c r="C848" s="4"/>
      <c r="D848" s="30"/>
      <c r="E848" s="30"/>
      <c r="F848" s="31"/>
      <c r="G848" s="31"/>
      <c r="H848" s="31"/>
      <c r="I848" s="31"/>
      <c r="J848" s="31"/>
      <c r="K848" s="31"/>
      <c r="BJ848" s="4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</row>
    <row r="849" spans="1:81" hidden="1" x14ac:dyDescent="0.25">
      <c r="A849" s="4"/>
      <c r="B849" s="21"/>
      <c r="C849" s="4"/>
      <c r="D849" s="30"/>
      <c r="E849" s="30"/>
      <c r="F849" s="31"/>
      <c r="G849" s="31"/>
      <c r="H849" s="31"/>
      <c r="I849" s="31"/>
      <c r="J849" s="31"/>
      <c r="K849" s="31"/>
      <c r="BJ849" s="4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</row>
    <row r="850" spans="1:81" hidden="1" x14ac:dyDescent="0.25">
      <c r="A850" s="4"/>
      <c r="B850" s="21"/>
      <c r="C850" s="4"/>
      <c r="D850" s="30"/>
      <c r="E850" s="30"/>
      <c r="F850" s="31"/>
      <c r="G850" s="31"/>
      <c r="H850" s="31"/>
      <c r="I850" s="31"/>
      <c r="J850" s="31"/>
      <c r="K850" s="31"/>
      <c r="BJ850" s="4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</row>
    <row r="851" spans="1:81" hidden="1" x14ac:dyDescent="0.25">
      <c r="A851" s="4"/>
      <c r="B851" s="21"/>
      <c r="C851" s="4"/>
      <c r="D851" s="30"/>
      <c r="E851" s="30"/>
      <c r="F851" s="31"/>
      <c r="G851" s="31"/>
      <c r="H851" s="31"/>
      <c r="I851" s="31"/>
      <c r="J851" s="31"/>
      <c r="K851" s="31"/>
      <c r="BJ851" s="4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</row>
    <row r="852" spans="1:81" hidden="1" x14ac:dyDescent="0.25">
      <c r="A852" s="4"/>
      <c r="B852" s="21"/>
      <c r="C852" s="4"/>
      <c r="D852" s="30"/>
      <c r="E852" s="30"/>
      <c r="F852" s="31"/>
      <c r="G852" s="31"/>
      <c r="H852" s="31"/>
      <c r="I852" s="31"/>
      <c r="J852" s="31"/>
      <c r="K852" s="31"/>
      <c r="BJ852" s="4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</row>
    <row r="853" spans="1:81" hidden="1" x14ac:dyDescent="0.25">
      <c r="A853" s="4"/>
      <c r="B853" s="21"/>
      <c r="C853" s="4"/>
      <c r="D853" s="30"/>
      <c r="E853" s="30"/>
      <c r="F853" s="31"/>
      <c r="G853" s="31"/>
      <c r="H853" s="31"/>
      <c r="I853" s="31"/>
      <c r="J853" s="31"/>
      <c r="K853" s="31"/>
      <c r="BJ853" s="4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</row>
    <row r="854" spans="1:81" hidden="1" x14ac:dyDescent="0.25">
      <c r="A854" s="4"/>
      <c r="B854" s="21"/>
      <c r="C854" s="4"/>
      <c r="D854" s="30"/>
      <c r="E854" s="30"/>
      <c r="F854" s="31"/>
      <c r="G854" s="31"/>
      <c r="H854" s="31"/>
      <c r="I854" s="31"/>
      <c r="J854" s="31"/>
      <c r="K854" s="31"/>
      <c r="BJ854" s="4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</row>
    <row r="855" spans="1:81" hidden="1" x14ac:dyDescent="0.25">
      <c r="A855" s="4"/>
      <c r="B855" s="21"/>
      <c r="C855" s="4"/>
      <c r="D855" s="30"/>
      <c r="E855" s="30"/>
      <c r="F855" s="31"/>
      <c r="G855" s="31"/>
      <c r="H855" s="31"/>
      <c r="I855" s="31"/>
      <c r="J855" s="31"/>
      <c r="K855" s="31"/>
      <c r="BJ855" s="4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</row>
    <row r="856" spans="1:81" hidden="1" x14ac:dyDescent="0.25">
      <c r="A856" s="4"/>
      <c r="B856" s="21"/>
      <c r="C856" s="4"/>
      <c r="D856" s="30"/>
      <c r="E856" s="30"/>
      <c r="F856" s="31"/>
      <c r="G856" s="31"/>
      <c r="H856" s="31"/>
      <c r="I856" s="31"/>
      <c r="J856" s="31"/>
      <c r="K856" s="31"/>
      <c r="BJ856" s="4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</row>
    <row r="857" spans="1:81" hidden="1" x14ac:dyDescent="0.25">
      <c r="A857" s="4"/>
      <c r="B857" s="21"/>
      <c r="C857" s="4"/>
      <c r="D857" s="30"/>
      <c r="E857" s="30"/>
      <c r="F857" s="31"/>
      <c r="G857" s="31"/>
      <c r="H857" s="31"/>
      <c r="I857" s="31"/>
      <c r="J857" s="31"/>
      <c r="K857" s="31"/>
      <c r="BJ857" s="4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</row>
    <row r="858" spans="1:81" hidden="1" x14ac:dyDescent="0.25">
      <c r="A858" s="4"/>
      <c r="B858" s="21"/>
      <c r="C858" s="4"/>
      <c r="D858" s="30"/>
      <c r="E858" s="30"/>
      <c r="F858" s="31"/>
      <c r="G858" s="31"/>
      <c r="H858" s="31"/>
      <c r="I858" s="31"/>
      <c r="J858" s="31"/>
      <c r="K858" s="31"/>
      <c r="BJ858" s="4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</row>
    <row r="859" spans="1:81" hidden="1" x14ac:dyDescent="0.25">
      <c r="A859" s="4"/>
      <c r="B859" s="21"/>
      <c r="C859" s="4"/>
      <c r="D859" s="30"/>
      <c r="E859" s="30"/>
      <c r="F859" s="31"/>
      <c r="G859" s="31"/>
      <c r="H859" s="31"/>
      <c r="I859" s="31"/>
      <c r="J859" s="31"/>
      <c r="K859" s="31"/>
      <c r="BJ859" s="4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</row>
    <row r="860" spans="1:81" hidden="1" x14ac:dyDescent="0.25">
      <c r="A860" s="4"/>
      <c r="B860" s="21"/>
      <c r="C860" s="4"/>
      <c r="D860" s="30"/>
      <c r="E860" s="30"/>
      <c r="F860" s="31"/>
      <c r="G860" s="31"/>
      <c r="H860" s="31"/>
      <c r="I860" s="31"/>
      <c r="J860" s="31"/>
      <c r="K860" s="31"/>
      <c r="BJ860" s="4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</row>
    <row r="861" spans="1:81" hidden="1" x14ac:dyDescent="0.25">
      <c r="A861" s="4"/>
      <c r="B861" s="21"/>
      <c r="C861" s="4"/>
      <c r="D861" s="30"/>
      <c r="E861" s="30"/>
      <c r="F861" s="31"/>
      <c r="G861" s="31"/>
      <c r="H861" s="31"/>
      <c r="I861" s="31"/>
      <c r="J861" s="31"/>
      <c r="K861" s="31"/>
      <c r="BJ861" s="4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</row>
    <row r="862" spans="1:81" hidden="1" x14ac:dyDescent="0.25">
      <c r="A862" s="4"/>
      <c r="B862" s="21"/>
      <c r="C862" s="4"/>
      <c r="D862" s="30"/>
      <c r="E862" s="30"/>
      <c r="F862" s="31"/>
      <c r="G862" s="31"/>
      <c r="H862" s="31"/>
      <c r="I862" s="31"/>
      <c r="J862" s="31"/>
      <c r="K862" s="31"/>
      <c r="BJ862" s="4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</row>
    <row r="863" spans="1:81" hidden="1" x14ac:dyDescent="0.25">
      <c r="A863" s="4"/>
      <c r="B863" s="21"/>
      <c r="C863" s="4"/>
      <c r="D863" s="30"/>
      <c r="E863" s="30"/>
      <c r="F863" s="31"/>
      <c r="G863" s="31"/>
      <c r="H863" s="31"/>
      <c r="I863" s="31"/>
      <c r="J863" s="31"/>
      <c r="K863" s="31"/>
      <c r="BJ863" s="4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</row>
    <row r="864" spans="1:81" hidden="1" x14ac:dyDescent="0.25">
      <c r="A864" s="4"/>
      <c r="B864" s="21"/>
      <c r="C864" s="4"/>
      <c r="D864" s="30"/>
      <c r="E864" s="30"/>
      <c r="F864" s="31"/>
      <c r="G864" s="31"/>
      <c r="H864" s="31"/>
      <c r="I864" s="31"/>
      <c r="J864" s="31"/>
      <c r="K864" s="31"/>
      <c r="BJ864" s="4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</row>
    <row r="865" spans="1:81" hidden="1" x14ac:dyDescent="0.25">
      <c r="A865" s="4"/>
      <c r="B865" s="21"/>
      <c r="C865" s="4"/>
      <c r="D865" s="30"/>
      <c r="E865" s="30"/>
      <c r="F865" s="31"/>
      <c r="G865" s="31"/>
      <c r="H865" s="31"/>
      <c r="I865" s="31"/>
      <c r="J865" s="31"/>
      <c r="K865" s="31"/>
      <c r="BJ865" s="4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</row>
    <row r="866" spans="1:81" hidden="1" x14ac:dyDescent="0.25">
      <c r="A866" s="4"/>
      <c r="B866" s="21"/>
      <c r="C866" s="4"/>
      <c r="D866" s="30"/>
      <c r="E866" s="30"/>
      <c r="F866" s="31"/>
      <c r="G866" s="31"/>
      <c r="H866" s="31"/>
      <c r="I866" s="31"/>
      <c r="J866" s="31"/>
      <c r="K866" s="31"/>
      <c r="BJ866" s="4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</row>
    <row r="867" spans="1:81" hidden="1" x14ac:dyDescent="0.25">
      <c r="A867" s="4"/>
      <c r="B867" s="21"/>
      <c r="C867" s="4"/>
      <c r="D867" s="30"/>
      <c r="E867" s="30"/>
      <c r="F867" s="31"/>
      <c r="G867" s="31"/>
      <c r="H867" s="31"/>
      <c r="I867" s="31"/>
      <c r="J867" s="31"/>
      <c r="K867" s="31"/>
      <c r="BJ867" s="4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</row>
    <row r="868" spans="1:81" hidden="1" x14ac:dyDescent="0.25">
      <c r="A868" s="4"/>
      <c r="B868" s="21"/>
      <c r="C868" s="4"/>
      <c r="D868" s="30"/>
      <c r="E868" s="30"/>
      <c r="F868" s="31"/>
      <c r="G868" s="31"/>
      <c r="H868" s="31"/>
      <c r="I868" s="31"/>
      <c r="J868" s="31"/>
      <c r="K868" s="31"/>
      <c r="BJ868" s="4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</row>
    <row r="869" spans="1:81" hidden="1" x14ac:dyDescent="0.25">
      <c r="A869" s="4"/>
      <c r="B869" s="21"/>
      <c r="C869" s="4"/>
      <c r="D869" s="30"/>
      <c r="E869" s="30"/>
      <c r="F869" s="31"/>
      <c r="G869" s="31"/>
      <c r="H869" s="31"/>
      <c r="I869" s="31"/>
      <c r="J869" s="31"/>
      <c r="K869" s="31"/>
      <c r="BJ869" s="4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</row>
    <row r="870" spans="1:81" hidden="1" x14ac:dyDescent="0.25">
      <c r="A870" s="4"/>
      <c r="B870" s="21"/>
      <c r="C870" s="4"/>
      <c r="D870" s="30"/>
      <c r="E870" s="30"/>
      <c r="F870" s="31"/>
      <c r="G870" s="31"/>
      <c r="H870" s="31"/>
      <c r="I870" s="31"/>
      <c r="J870" s="31"/>
      <c r="K870" s="31"/>
      <c r="BJ870" s="4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</row>
    <row r="871" spans="1:81" hidden="1" x14ac:dyDescent="0.25">
      <c r="A871" s="4"/>
      <c r="B871" s="21"/>
      <c r="C871" s="4"/>
      <c r="D871" s="30"/>
      <c r="E871" s="30"/>
      <c r="F871" s="31"/>
      <c r="G871" s="31"/>
      <c r="H871" s="31"/>
      <c r="I871" s="31"/>
      <c r="J871" s="31"/>
      <c r="K871" s="31"/>
      <c r="BJ871" s="4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</row>
    <row r="872" spans="1:81" hidden="1" x14ac:dyDescent="0.25">
      <c r="A872" s="4"/>
      <c r="B872" s="21"/>
      <c r="C872" s="4"/>
      <c r="D872" s="30"/>
      <c r="E872" s="30"/>
      <c r="F872" s="31"/>
      <c r="G872" s="31"/>
      <c r="H872" s="31"/>
      <c r="I872" s="31"/>
      <c r="J872" s="31"/>
      <c r="K872" s="31"/>
      <c r="BJ872" s="4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</row>
    <row r="873" spans="1:81" hidden="1" x14ac:dyDescent="0.25">
      <c r="A873" s="4"/>
      <c r="B873" s="21"/>
      <c r="C873" s="4"/>
      <c r="D873" s="30"/>
      <c r="E873" s="30"/>
      <c r="F873" s="31"/>
      <c r="G873" s="31"/>
      <c r="H873" s="31"/>
      <c r="I873" s="31"/>
      <c r="J873" s="31"/>
      <c r="K873" s="31"/>
      <c r="BJ873" s="4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</row>
    <row r="874" spans="1:81" hidden="1" x14ac:dyDescent="0.25">
      <c r="A874" s="4"/>
      <c r="B874" s="21"/>
      <c r="C874" s="4"/>
      <c r="D874" s="30"/>
      <c r="E874" s="30"/>
      <c r="F874" s="31"/>
      <c r="G874" s="31"/>
      <c r="H874" s="31"/>
      <c r="I874" s="31"/>
      <c r="J874" s="31"/>
      <c r="K874" s="31"/>
      <c r="BJ874" s="4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</row>
    <row r="875" spans="1:81" hidden="1" x14ac:dyDescent="0.25">
      <c r="A875" s="4"/>
      <c r="B875" s="21"/>
      <c r="C875" s="4"/>
      <c r="D875" s="30"/>
      <c r="E875" s="30"/>
      <c r="F875" s="31"/>
      <c r="G875" s="31"/>
      <c r="H875" s="31"/>
      <c r="I875" s="31"/>
      <c r="J875" s="31"/>
      <c r="K875" s="31"/>
      <c r="BJ875" s="4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</row>
    <row r="876" spans="1:81" hidden="1" x14ac:dyDescent="0.25">
      <c r="A876" s="4"/>
      <c r="B876" s="21"/>
      <c r="C876" s="4"/>
      <c r="D876" s="30"/>
      <c r="E876" s="30"/>
      <c r="F876" s="31"/>
      <c r="G876" s="31"/>
      <c r="H876" s="31"/>
      <c r="I876" s="31"/>
      <c r="J876" s="31"/>
      <c r="K876" s="31"/>
      <c r="BJ876" s="4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</row>
    <row r="877" spans="1:81" hidden="1" x14ac:dyDescent="0.25">
      <c r="A877" s="4"/>
      <c r="B877" s="21"/>
      <c r="C877" s="4"/>
      <c r="D877" s="30"/>
      <c r="E877" s="30"/>
      <c r="F877" s="31"/>
      <c r="G877" s="31"/>
      <c r="H877" s="31"/>
      <c r="I877" s="31"/>
      <c r="J877" s="31"/>
      <c r="K877" s="31"/>
      <c r="BJ877" s="4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</row>
    <row r="878" spans="1:81" hidden="1" x14ac:dyDescent="0.25">
      <c r="A878" s="4"/>
      <c r="B878" s="21"/>
      <c r="C878" s="4"/>
      <c r="D878" s="30"/>
      <c r="E878" s="30"/>
      <c r="F878" s="31"/>
      <c r="G878" s="31"/>
      <c r="H878" s="31"/>
      <c r="I878" s="31"/>
      <c r="J878" s="31"/>
      <c r="K878" s="31"/>
      <c r="BJ878" s="4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</row>
    <row r="879" spans="1:81" hidden="1" x14ac:dyDescent="0.25">
      <c r="A879" s="4"/>
      <c r="B879" s="21"/>
      <c r="C879" s="4"/>
      <c r="D879" s="30"/>
      <c r="E879" s="30"/>
      <c r="F879" s="31"/>
      <c r="G879" s="31"/>
      <c r="H879" s="31"/>
      <c r="I879" s="31"/>
      <c r="J879" s="31"/>
      <c r="K879" s="31"/>
      <c r="BJ879" s="4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</row>
    <row r="880" spans="1:81" hidden="1" x14ac:dyDescent="0.25">
      <c r="A880" s="4"/>
      <c r="B880" s="21"/>
      <c r="C880" s="4"/>
      <c r="D880" s="30"/>
      <c r="E880" s="30"/>
      <c r="F880" s="31"/>
      <c r="G880" s="31"/>
      <c r="H880" s="31"/>
      <c r="I880" s="31"/>
      <c r="J880" s="31"/>
      <c r="K880" s="31"/>
      <c r="BJ880" s="4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</row>
    <row r="881" spans="1:81" hidden="1" x14ac:dyDescent="0.25">
      <c r="A881" s="4"/>
      <c r="B881" s="21"/>
      <c r="C881" s="4"/>
      <c r="D881" s="30"/>
      <c r="E881" s="30"/>
      <c r="F881" s="31"/>
      <c r="G881" s="31"/>
      <c r="H881" s="31"/>
      <c r="I881" s="31"/>
      <c r="J881" s="31"/>
      <c r="K881" s="31"/>
      <c r="BJ881" s="4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</row>
    <row r="882" spans="1:81" hidden="1" x14ac:dyDescent="0.25">
      <c r="A882" s="4"/>
      <c r="B882" s="21"/>
      <c r="C882" s="4"/>
      <c r="D882" s="30"/>
      <c r="E882" s="30"/>
      <c r="F882" s="31"/>
      <c r="G882" s="31"/>
      <c r="H882" s="31"/>
      <c r="I882" s="31"/>
      <c r="J882" s="31"/>
      <c r="K882" s="31"/>
      <c r="BJ882" s="4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</row>
    <row r="883" spans="1:81" hidden="1" x14ac:dyDescent="0.25">
      <c r="A883" s="4"/>
      <c r="B883" s="21"/>
      <c r="C883" s="4"/>
      <c r="D883" s="30"/>
      <c r="E883" s="30"/>
      <c r="F883" s="31"/>
      <c r="G883" s="31"/>
      <c r="H883" s="31"/>
      <c r="I883" s="31"/>
      <c r="J883" s="31"/>
      <c r="K883" s="31"/>
      <c r="BJ883" s="4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</row>
    <row r="884" spans="1:81" hidden="1" x14ac:dyDescent="0.25">
      <c r="A884" s="4"/>
      <c r="B884" s="21"/>
      <c r="C884" s="4"/>
      <c r="D884" s="30"/>
      <c r="E884" s="30"/>
      <c r="F884" s="31"/>
      <c r="G884" s="31"/>
      <c r="H884" s="31"/>
      <c r="I884" s="31"/>
      <c r="J884" s="31"/>
      <c r="K884" s="31"/>
      <c r="BJ884" s="4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</row>
    <row r="885" spans="1:81" hidden="1" x14ac:dyDescent="0.25">
      <c r="A885" s="4"/>
      <c r="B885" s="21"/>
      <c r="C885" s="4"/>
      <c r="D885" s="30"/>
      <c r="E885" s="30"/>
      <c r="F885" s="31"/>
      <c r="G885" s="31"/>
      <c r="H885" s="31"/>
      <c r="I885" s="31"/>
      <c r="J885" s="31"/>
      <c r="K885" s="31"/>
      <c r="BJ885" s="4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</row>
    <row r="886" spans="1:81" hidden="1" x14ac:dyDescent="0.25">
      <c r="A886" s="4"/>
      <c r="B886" s="21"/>
      <c r="C886" s="4"/>
      <c r="D886" s="30"/>
      <c r="E886" s="30"/>
      <c r="F886" s="31"/>
      <c r="G886" s="31"/>
      <c r="H886" s="31"/>
      <c r="I886" s="31"/>
      <c r="J886" s="31"/>
      <c r="K886" s="31"/>
      <c r="BJ886" s="4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</row>
    <row r="887" spans="1:81" hidden="1" x14ac:dyDescent="0.25">
      <c r="A887" s="4"/>
      <c r="B887" s="21"/>
      <c r="C887" s="4"/>
      <c r="D887" s="30"/>
      <c r="E887" s="30"/>
      <c r="F887" s="31"/>
      <c r="G887" s="31"/>
      <c r="H887" s="31"/>
      <c r="I887" s="31"/>
      <c r="J887" s="31"/>
      <c r="K887" s="31"/>
      <c r="BJ887" s="4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</row>
    <row r="888" spans="1:81" hidden="1" x14ac:dyDescent="0.25">
      <c r="A888" s="4"/>
      <c r="B888" s="21"/>
      <c r="C888" s="4"/>
      <c r="D888" s="30"/>
      <c r="E888" s="30"/>
      <c r="F888" s="31"/>
      <c r="G888" s="31"/>
      <c r="H888" s="31"/>
      <c r="I888" s="31"/>
      <c r="J888" s="31"/>
      <c r="K888" s="31"/>
      <c r="BJ888" s="4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</row>
    <row r="889" spans="1:81" hidden="1" x14ac:dyDescent="0.25">
      <c r="A889" s="4"/>
      <c r="B889" s="21"/>
      <c r="C889" s="4"/>
      <c r="D889" s="30"/>
      <c r="E889" s="30"/>
      <c r="F889" s="31"/>
      <c r="G889" s="31"/>
      <c r="H889" s="31"/>
      <c r="I889" s="31"/>
      <c r="J889" s="31"/>
      <c r="K889" s="31"/>
      <c r="BJ889" s="4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</row>
    <row r="890" spans="1:81" hidden="1" x14ac:dyDescent="0.25">
      <c r="A890" s="4"/>
      <c r="B890" s="21"/>
      <c r="C890" s="4"/>
      <c r="D890" s="30"/>
      <c r="E890" s="30"/>
      <c r="F890" s="31"/>
      <c r="G890" s="31"/>
      <c r="H890" s="31"/>
      <c r="I890" s="31"/>
      <c r="J890" s="31"/>
      <c r="K890" s="31"/>
      <c r="BJ890" s="4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</row>
    <row r="891" spans="1:81" hidden="1" x14ac:dyDescent="0.25">
      <c r="A891" s="4"/>
      <c r="B891" s="21"/>
      <c r="C891" s="4"/>
      <c r="D891" s="30"/>
      <c r="E891" s="30"/>
      <c r="F891" s="31"/>
      <c r="G891" s="31"/>
      <c r="H891" s="31"/>
      <c r="I891" s="31"/>
      <c r="J891" s="31"/>
      <c r="K891" s="31"/>
      <c r="BJ891" s="4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</row>
    <row r="892" spans="1:81" hidden="1" x14ac:dyDescent="0.25">
      <c r="A892" s="4"/>
      <c r="B892" s="21"/>
      <c r="C892" s="4"/>
      <c r="D892" s="30"/>
      <c r="E892" s="30"/>
      <c r="F892" s="31"/>
      <c r="G892" s="31"/>
      <c r="H892" s="31"/>
      <c r="I892" s="31"/>
      <c r="J892" s="31"/>
      <c r="K892" s="31"/>
      <c r="BJ892" s="4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</row>
    <row r="893" spans="1:81" hidden="1" x14ac:dyDescent="0.25">
      <c r="A893" s="4"/>
      <c r="B893" s="21"/>
      <c r="C893" s="4"/>
      <c r="D893" s="30"/>
      <c r="E893" s="30"/>
      <c r="F893" s="31"/>
      <c r="G893" s="31"/>
      <c r="H893" s="31"/>
      <c r="I893" s="31"/>
      <c r="J893" s="31"/>
      <c r="K893" s="31"/>
      <c r="BJ893" s="4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</row>
    <row r="894" spans="1:81" hidden="1" x14ac:dyDescent="0.25">
      <c r="A894" s="4"/>
      <c r="B894" s="21"/>
      <c r="C894" s="4"/>
      <c r="D894" s="30"/>
      <c r="E894" s="30"/>
      <c r="F894" s="31"/>
      <c r="G894" s="31"/>
      <c r="H894" s="31"/>
      <c r="I894" s="31"/>
      <c r="J894" s="31"/>
      <c r="K894" s="31"/>
      <c r="BJ894" s="4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</row>
    <row r="895" spans="1:81" hidden="1" x14ac:dyDescent="0.25">
      <c r="A895" s="4"/>
      <c r="B895" s="21"/>
      <c r="C895" s="4"/>
      <c r="D895" s="30"/>
      <c r="E895" s="30"/>
      <c r="F895" s="31"/>
      <c r="G895" s="31"/>
      <c r="H895" s="31"/>
      <c r="I895" s="31"/>
      <c r="J895" s="31"/>
      <c r="K895" s="31"/>
      <c r="BJ895" s="4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</row>
    <row r="896" spans="1:81" hidden="1" x14ac:dyDescent="0.25">
      <c r="A896" s="4"/>
      <c r="B896" s="21"/>
      <c r="C896" s="4"/>
      <c r="D896" s="30"/>
      <c r="E896" s="30"/>
      <c r="F896" s="31"/>
      <c r="G896" s="31"/>
      <c r="H896" s="31"/>
      <c r="I896" s="31"/>
      <c r="J896" s="31"/>
      <c r="K896" s="31"/>
      <c r="BJ896" s="4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</row>
    <row r="897" spans="1:81" hidden="1" x14ac:dyDescent="0.25">
      <c r="A897" s="4"/>
      <c r="B897" s="21"/>
      <c r="C897" s="4"/>
      <c r="D897" s="30"/>
      <c r="E897" s="30"/>
      <c r="F897" s="31"/>
      <c r="G897" s="31"/>
      <c r="H897" s="31"/>
      <c r="I897" s="31"/>
      <c r="J897" s="31"/>
      <c r="K897" s="31"/>
      <c r="BJ897" s="4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</row>
    <row r="898" spans="1:81" hidden="1" x14ac:dyDescent="0.25">
      <c r="A898" s="4"/>
      <c r="B898" s="21"/>
      <c r="C898" s="4"/>
      <c r="D898" s="30"/>
      <c r="E898" s="30"/>
      <c r="F898" s="31"/>
      <c r="G898" s="31"/>
      <c r="H898" s="31"/>
      <c r="I898" s="31"/>
      <c r="J898" s="31"/>
      <c r="K898" s="31"/>
      <c r="BJ898" s="4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</row>
    <row r="899" spans="1:81" hidden="1" x14ac:dyDescent="0.25">
      <c r="A899" s="4"/>
      <c r="B899" s="21"/>
      <c r="C899" s="4"/>
      <c r="D899" s="30"/>
      <c r="E899" s="30"/>
      <c r="F899" s="31"/>
      <c r="G899" s="31"/>
      <c r="H899" s="31"/>
      <c r="I899" s="31"/>
      <c r="J899" s="31"/>
      <c r="K899" s="31"/>
      <c r="BJ899" s="4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</row>
    <row r="900" spans="1:81" hidden="1" x14ac:dyDescent="0.25">
      <c r="A900" s="4"/>
      <c r="B900" s="21"/>
      <c r="C900" s="4"/>
      <c r="D900" s="30"/>
      <c r="E900" s="30"/>
      <c r="F900" s="31"/>
      <c r="G900" s="31"/>
      <c r="H900" s="31"/>
      <c r="I900" s="31"/>
      <c r="J900" s="31"/>
      <c r="K900" s="31"/>
      <c r="BJ900" s="4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</row>
    <row r="901" spans="1:81" hidden="1" x14ac:dyDescent="0.25">
      <c r="A901" s="4"/>
      <c r="B901" s="21"/>
      <c r="C901" s="4"/>
      <c r="D901" s="30"/>
      <c r="E901" s="30"/>
      <c r="F901" s="31"/>
      <c r="G901" s="31"/>
      <c r="H901" s="31"/>
      <c r="I901" s="31"/>
      <c r="J901" s="31"/>
      <c r="K901" s="31"/>
      <c r="BJ901" s="4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</row>
    <row r="902" spans="1:81" hidden="1" x14ac:dyDescent="0.25">
      <c r="A902" s="4"/>
      <c r="B902" s="21"/>
      <c r="C902" s="4"/>
      <c r="D902" s="30"/>
      <c r="E902" s="30"/>
      <c r="F902" s="31"/>
      <c r="G902" s="31"/>
      <c r="H902" s="31"/>
      <c r="I902" s="31"/>
      <c r="J902" s="31"/>
      <c r="K902" s="31"/>
      <c r="BJ902" s="4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</row>
    <row r="903" spans="1:81" hidden="1" x14ac:dyDescent="0.25">
      <c r="A903" s="4"/>
      <c r="B903" s="21"/>
      <c r="C903" s="4"/>
      <c r="D903" s="30"/>
      <c r="E903" s="30"/>
      <c r="F903" s="31"/>
      <c r="G903" s="31"/>
      <c r="H903" s="31"/>
      <c r="I903" s="31"/>
      <c r="J903" s="31"/>
      <c r="K903" s="31"/>
      <c r="BJ903" s="4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</row>
    <row r="904" spans="1:81" hidden="1" x14ac:dyDescent="0.25">
      <c r="A904" s="4"/>
      <c r="B904" s="21"/>
      <c r="C904" s="4"/>
      <c r="D904" s="30"/>
      <c r="E904" s="30"/>
      <c r="F904" s="31"/>
      <c r="G904" s="31"/>
      <c r="H904" s="31"/>
      <c r="I904" s="31"/>
      <c r="J904" s="31"/>
      <c r="K904" s="31"/>
      <c r="BJ904" s="4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</row>
    <row r="905" spans="1:81" hidden="1" x14ac:dyDescent="0.25">
      <c r="A905" s="4"/>
      <c r="B905" s="21"/>
      <c r="C905" s="4"/>
      <c r="D905" s="30"/>
      <c r="E905" s="30"/>
      <c r="F905" s="31"/>
      <c r="G905" s="31"/>
      <c r="H905" s="31"/>
      <c r="I905" s="31"/>
      <c r="J905" s="31"/>
      <c r="K905" s="31"/>
      <c r="BJ905" s="4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</row>
    <row r="906" spans="1:81" hidden="1" x14ac:dyDescent="0.25">
      <c r="A906" s="4"/>
      <c r="B906" s="21"/>
      <c r="C906" s="4"/>
      <c r="D906" s="30"/>
      <c r="E906" s="30"/>
      <c r="F906" s="31"/>
      <c r="G906" s="31"/>
      <c r="H906" s="31"/>
      <c r="I906" s="31"/>
      <c r="J906" s="31"/>
      <c r="K906" s="31"/>
      <c r="BJ906" s="4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</row>
    <row r="907" spans="1:81" hidden="1" x14ac:dyDescent="0.25">
      <c r="A907" s="4"/>
      <c r="B907" s="21"/>
      <c r="C907" s="4"/>
      <c r="D907" s="30"/>
      <c r="E907" s="30"/>
      <c r="F907" s="31"/>
      <c r="G907" s="31"/>
      <c r="H907" s="31"/>
      <c r="I907" s="31"/>
      <c r="J907" s="31"/>
      <c r="K907" s="31"/>
      <c r="BJ907" s="4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</row>
    <row r="908" spans="1:81" hidden="1" x14ac:dyDescent="0.25">
      <c r="A908" s="4"/>
      <c r="B908" s="21"/>
      <c r="C908" s="4"/>
      <c r="D908" s="30"/>
      <c r="E908" s="30"/>
      <c r="F908" s="31"/>
      <c r="G908" s="31"/>
      <c r="H908" s="31"/>
      <c r="I908" s="31"/>
      <c r="J908" s="31"/>
      <c r="K908" s="31"/>
      <c r="BJ908" s="4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</row>
    <row r="909" spans="1:81" hidden="1" x14ac:dyDescent="0.25">
      <c r="A909" s="4"/>
      <c r="B909" s="21"/>
      <c r="C909" s="4"/>
      <c r="D909" s="30"/>
      <c r="E909" s="30"/>
      <c r="F909" s="31"/>
      <c r="G909" s="31"/>
      <c r="H909" s="31"/>
      <c r="I909" s="31"/>
      <c r="J909" s="31"/>
      <c r="K909" s="31"/>
      <c r="BJ909" s="4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</row>
    <row r="910" spans="1:81" hidden="1" x14ac:dyDescent="0.25">
      <c r="A910" s="4"/>
      <c r="B910" s="21"/>
      <c r="C910" s="4"/>
      <c r="D910" s="30"/>
      <c r="E910" s="30"/>
      <c r="F910" s="31"/>
      <c r="G910" s="31"/>
      <c r="H910" s="31"/>
      <c r="I910" s="31"/>
      <c r="J910" s="31"/>
      <c r="K910" s="31"/>
      <c r="BJ910" s="4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</row>
    <row r="911" spans="1:81" hidden="1" x14ac:dyDescent="0.25">
      <c r="A911" s="4"/>
      <c r="B911" s="21"/>
      <c r="C911" s="4"/>
      <c r="D911" s="30"/>
      <c r="E911" s="30"/>
      <c r="F911" s="31"/>
      <c r="G911" s="31"/>
      <c r="H911" s="31"/>
      <c r="I911" s="31"/>
      <c r="J911" s="31"/>
      <c r="K911" s="31"/>
      <c r="BJ911" s="4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</row>
    <row r="912" spans="1:81" hidden="1" x14ac:dyDescent="0.25">
      <c r="A912" s="4"/>
      <c r="B912" s="21"/>
      <c r="C912" s="4"/>
      <c r="D912" s="30"/>
      <c r="E912" s="30"/>
      <c r="F912" s="31"/>
      <c r="G912" s="31"/>
      <c r="H912" s="31"/>
      <c r="I912" s="31"/>
      <c r="J912" s="31"/>
      <c r="K912" s="31"/>
      <c r="BJ912" s="4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</row>
    <row r="913" spans="1:81" hidden="1" x14ac:dyDescent="0.25">
      <c r="A913" s="4"/>
      <c r="B913" s="21"/>
      <c r="C913" s="4"/>
      <c r="D913" s="30"/>
      <c r="E913" s="30"/>
      <c r="F913" s="31"/>
      <c r="G913" s="31"/>
      <c r="H913" s="31"/>
      <c r="I913" s="31"/>
      <c r="J913" s="31"/>
      <c r="K913" s="31"/>
      <c r="BJ913" s="4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</row>
    <row r="914" spans="1:81" hidden="1" x14ac:dyDescent="0.25">
      <c r="A914" s="4"/>
      <c r="B914" s="21"/>
      <c r="C914" s="4"/>
      <c r="D914" s="30"/>
      <c r="E914" s="30"/>
      <c r="F914" s="31"/>
      <c r="G914" s="31"/>
      <c r="H914" s="31"/>
      <c r="I914" s="31"/>
      <c r="J914" s="31"/>
      <c r="K914" s="31"/>
      <c r="BJ914" s="4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</row>
    <row r="915" spans="1:81" hidden="1" x14ac:dyDescent="0.25">
      <c r="A915" s="4"/>
      <c r="B915" s="21"/>
      <c r="C915" s="4"/>
      <c r="D915" s="30"/>
      <c r="E915" s="30"/>
      <c r="F915" s="31"/>
      <c r="G915" s="31"/>
      <c r="H915" s="31"/>
      <c r="I915" s="31"/>
      <c r="J915" s="31"/>
      <c r="K915" s="31"/>
      <c r="BJ915" s="4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</row>
    <row r="916" spans="1:81" hidden="1" x14ac:dyDescent="0.25">
      <c r="A916" s="4"/>
      <c r="B916" s="21"/>
      <c r="C916" s="4"/>
      <c r="D916" s="30"/>
      <c r="E916" s="30"/>
      <c r="F916" s="31"/>
      <c r="G916" s="31"/>
      <c r="H916" s="31"/>
      <c r="I916" s="31"/>
      <c r="J916" s="31"/>
      <c r="K916" s="31"/>
      <c r="BJ916" s="4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</row>
    <row r="917" spans="1:81" hidden="1" x14ac:dyDescent="0.25">
      <c r="A917" s="4"/>
      <c r="B917" s="21"/>
      <c r="C917" s="4"/>
      <c r="D917" s="30"/>
      <c r="E917" s="30"/>
      <c r="F917" s="31"/>
      <c r="G917" s="31"/>
      <c r="H917" s="31"/>
      <c r="I917" s="31"/>
      <c r="J917" s="31"/>
      <c r="K917" s="31"/>
      <c r="BJ917" s="4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</row>
    <row r="918" spans="1:81" hidden="1" x14ac:dyDescent="0.25">
      <c r="A918" s="4"/>
      <c r="B918" s="21"/>
      <c r="C918" s="4"/>
      <c r="D918" s="30"/>
      <c r="E918" s="30"/>
      <c r="F918" s="31"/>
      <c r="G918" s="31"/>
      <c r="H918" s="31"/>
      <c r="I918" s="31"/>
      <c r="J918" s="31"/>
      <c r="K918" s="31"/>
      <c r="BJ918" s="4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</row>
    <row r="919" spans="1:81" hidden="1" x14ac:dyDescent="0.25">
      <c r="A919" s="4"/>
      <c r="B919" s="21"/>
      <c r="C919" s="4"/>
      <c r="D919" s="30"/>
      <c r="E919" s="30"/>
      <c r="F919" s="31"/>
      <c r="G919" s="31"/>
      <c r="H919" s="31"/>
      <c r="I919" s="31"/>
      <c r="J919" s="31"/>
      <c r="K919" s="31"/>
      <c r="BJ919" s="4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</row>
    <row r="920" spans="1:81" hidden="1" x14ac:dyDescent="0.25">
      <c r="A920" s="4"/>
      <c r="B920" s="21"/>
      <c r="C920" s="4"/>
      <c r="D920" s="30"/>
      <c r="E920" s="30"/>
      <c r="F920" s="31"/>
      <c r="G920" s="31"/>
      <c r="H920" s="31"/>
      <c r="I920" s="31"/>
      <c r="J920" s="31"/>
      <c r="K920" s="31"/>
      <c r="BJ920" s="4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</row>
    <row r="921" spans="1:81" hidden="1" x14ac:dyDescent="0.25">
      <c r="A921" s="4"/>
      <c r="B921" s="21"/>
      <c r="C921" s="4"/>
      <c r="D921" s="30"/>
      <c r="E921" s="30"/>
      <c r="F921" s="31"/>
      <c r="G921" s="31"/>
      <c r="H921" s="31"/>
      <c r="I921" s="31"/>
      <c r="J921" s="31"/>
      <c r="K921" s="31"/>
      <c r="BJ921" s="4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</row>
    <row r="922" spans="1:81" hidden="1" x14ac:dyDescent="0.25">
      <c r="A922" s="4"/>
      <c r="B922" s="21"/>
      <c r="C922" s="4"/>
      <c r="D922" s="30"/>
      <c r="E922" s="30"/>
      <c r="F922" s="31"/>
      <c r="G922" s="31"/>
      <c r="H922" s="31"/>
      <c r="I922" s="31"/>
      <c r="J922" s="31"/>
      <c r="K922" s="31"/>
      <c r="BJ922" s="4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</row>
    <row r="923" spans="1:81" hidden="1" x14ac:dyDescent="0.25">
      <c r="A923" s="4"/>
      <c r="B923" s="21"/>
      <c r="C923" s="4"/>
      <c r="D923" s="30"/>
      <c r="E923" s="30"/>
      <c r="F923" s="31"/>
      <c r="G923" s="31"/>
      <c r="H923" s="31"/>
      <c r="I923" s="31"/>
      <c r="J923" s="31"/>
      <c r="K923" s="31"/>
      <c r="BJ923" s="4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</row>
    <row r="924" spans="1:81" hidden="1" x14ac:dyDescent="0.25">
      <c r="A924" s="4"/>
      <c r="B924" s="21"/>
      <c r="C924" s="4"/>
      <c r="D924" s="30"/>
      <c r="E924" s="30"/>
      <c r="F924" s="31"/>
      <c r="G924" s="31"/>
      <c r="H924" s="31"/>
      <c r="I924" s="31"/>
      <c r="J924" s="31"/>
      <c r="K924" s="31"/>
      <c r="BJ924" s="4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</row>
    <row r="925" spans="1:81" hidden="1" x14ac:dyDescent="0.25">
      <c r="A925" s="4"/>
      <c r="B925" s="21"/>
      <c r="C925" s="4"/>
      <c r="D925" s="30"/>
      <c r="E925" s="30"/>
      <c r="F925" s="31"/>
      <c r="G925" s="31"/>
      <c r="H925" s="31"/>
      <c r="I925" s="31"/>
      <c r="J925" s="31"/>
      <c r="K925" s="31"/>
      <c r="BJ925" s="4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</row>
    <row r="926" spans="1:81" hidden="1" x14ac:dyDescent="0.25">
      <c r="A926" s="4"/>
      <c r="B926" s="21"/>
      <c r="C926" s="4"/>
      <c r="D926" s="30"/>
      <c r="E926" s="30"/>
      <c r="F926" s="31"/>
      <c r="G926" s="31"/>
      <c r="H926" s="31"/>
      <c r="I926" s="31"/>
      <c r="J926" s="31"/>
      <c r="K926" s="31"/>
      <c r="BJ926" s="4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</row>
    <row r="927" spans="1:81" hidden="1" x14ac:dyDescent="0.25">
      <c r="A927" s="4"/>
      <c r="B927" s="21"/>
      <c r="C927" s="4"/>
      <c r="D927" s="30"/>
      <c r="E927" s="30"/>
      <c r="F927" s="31"/>
      <c r="G927" s="31"/>
      <c r="H927" s="31"/>
      <c r="I927" s="31"/>
      <c r="J927" s="31"/>
      <c r="K927" s="31"/>
      <c r="BJ927" s="4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</row>
    <row r="928" spans="1:81" hidden="1" x14ac:dyDescent="0.25">
      <c r="A928" s="4"/>
      <c r="B928" s="21"/>
      <c r="C928" s="4"/>
      <c r="D928" s="30"/>
      <c r="E928" s="30"/>
      <c r="F928" s="31"/>
      <c r="G928" s="31"/>
      <c r="H928" s="31"/>
      <c r="I928" s="31"/>
      <c r="J928" s="31"/>
      <c r="K928" s="31"/>
      <c r="BJ928" s="4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</row>
    <row r="929" spans="1:81" hidden="1" x14ac:dyDescent="0.25">
      <c r="A929" s="4"/>
      <c r="B929" s="21"/>
      <c r="C929" s="4"/>
      <c r="D929" s="30"/>
      <c r="E929" s="30"/>
      <c r="F929" s="31"/>
      <c r="G929" s="31"/>
      <c r="H929" s="31"/>
      <c r="I929" s="31"/>
      <c r="J929" s="31"/>
      <c r="K929" s="31"/>
      <c r="BJ929" s="4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</row>
    <row r="930" spans="1:81" hidden="1" x14ac:dyDescent="0.25">
      <c r="A930" s="4"/>
      <c r="B930" s="21"/>
      <c r="C930" s="4"/>
      <c r="D930" s="30"/>
      <c r="E930" s="30"/>
      <c r="F930" s="31"/>
      <c r="G930" s="31"/>
      <c r="H930" s="31"/>
      <c r="I930" s="31"/>
      <c r="J930" s="31"/>
      <c r="K930" s="31"/>
      <c r="BJ930" s="4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</row>
    <row r="931" spans="1:81" hidden="1" x14ac:dyDescent="0.25">
      <c r="A931" s="4"/>
      <c r="B931" s="21"/>
      <c r="C931" s="4"/>
      <c r="D931" s="30"/>
      <c r="E931" s="30"/>
      <c r="F931" s="31"/>
      <c r="G931" s="31"/>
      <c r="H931" s="31"/>
      <c r="I931" s="31"/>
      <c r="J931" s="31"/>
      <c r="K931" s="31"/>
      <c r="BJ931" s="4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</row>
    <row r="932" spans="1:81" hidden="1" x14ac:dyDescent="0.25">
      <c r="A932" s="4"/>
      <c r="B932" s="21"/>
      <c r="C932" s="4"/>
      <c r="D932" s="30"/>
      <c r="E932" s="30"/>
      <c r="F932" s="31"/>
      <c r="G932" s="31"/>
      <c r="H932" s="31"/>
      <c r="I932" s="31"/>
      <c r="J932" s="31"/>
      <c r="K932" s="31"/>
      <c r="BJ932" s="4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</row>
    <row r="933" spans="1:81" hidden="1" x14ac:dyDescent="0.25">
      <c r="A933" s="4"/>
      <c r="B933" s="21"/>
      <c r="C933" s="4"/>
      <c r="D933" s="30"/>
      <c r="E933" s="30"/>
      <c r="F933" s="31"/>
      <c r="G933" s="31"/>
      <c r="H933" s="31"/>
      <c r="I933" s="31"/>
      <c r="J933" s="31"/>
      <c r="K933" s="31"/>
      <c r="BJ933" s="4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</row>
    <row r="934" spans="1:81" hidden="1" x14ac:dyDescent="0.25">
      <c r="A934" s="4"/>
      <c r="B934" s="21"/>
      <c r="C934" s="4"/>
      <c r="D934" s="30"/>
      <c r="E934" s="30"/>
      <c r="F934" s="31"/>
      <c r="G934" s="31"/>
      <c r="H934" s="31"/>
      <c r="I934" s="31"/>
      <c r="J934" s="31"/>
      <c r="K934" s="31"/>
      <c r="BJ934" s="4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</row>
    <row r="935" spans="1:81" hidden="1" x14ac:dyDescent="0.25">
      <c r="A935" s="4"/>
      <c r="B935" s="21"/>
      <c r="C935" s="4"/>
      <c r="D935" s="30"/>
      <c r="E935" s="30"/>
      <c r="F935" s="31"/>
      <c r="G935" s="31"/>
      <c r="H935" s="31"/>
      <c r="I935" s="31"/>
      <c r="J935" s="31"/>
      <c r="K935" s="31"/>
      <c r="BJ935" s="4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</row>
    <row r="936" spans="1:81" hidden="1" x14ac:dyDescent="0.25">
      <c r="A936" s="4"/>
      <c r="B936" s="21"/>
      <c r="C936" s="4"/>
      <c r="D936" s="30"/>
      <c r="E936" s="30"/>
      <c r="F936" s="31"/>
      <c r="G936" s="31"/>
      <c r="H936" s="31"/>
      <c r="I936" s="31"/>
      <c r="J936" s="31"/>
      <c r="K936" s="31"/>
      <c r="BJ936" s="4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</row>
    <row r="937" spans="1:81" hidden="1" x14ac:dyDescent="0.25">
      <c r="A937" s="4"/>
      <c r="B937" s="21"/>
      <c r="C937" s="4"/>
      <c r="D937" s="30"/>
      <c r="E937" s="30"/>
      <c r="F937" s="31"/>
      <c r="G937" s="31"/>
      <c r="H937" s="31"/>
      <c r="I937" s="31"/>
      <c r="J937" s="31"/>
      <c r="K937" s="31"/>
      <c r="BJ937" s="4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</row>
    <row r="938" spans="1:81" hidden="1" x14ac:dyDescent="0.25">
      <c r="A938" s="4"/>
      <c r="B938" s="21"/>
      <c r="C938" s="4"/>
      <c r="D938" s="30"/>
      <c r="E938" s="30"/>
      <c r="F938" s="31"/>
      <c r="G938" s="31"/>
      <c r="H938" s="31"/>
      <c r="I938" s="31"/>
      <c r="J938" s="31"/>
      <c r="K938" s="31"/>
      <c r="BJ938" s="4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</row>
    <row r="939" spans="1:81" hidden="1" x14ac:dyDescent="0.25">
      <c r="A939" s="4"/>
      <c r="B939" s="21"/>
      <c r="C939" s="4"/>
      <c r="D939" s="30"/>
      <c r="E939" s="30"/>
      <c r="F939" s="31"/>
      <c r="G939" s="31"/>
      <c r="H939" s="31"/>
      <c r="I939" s="31"/>
      <c r="J939" s="31"/>
      <c r="K939" s="31"/>
      <c r="BJ939" s="4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</row>
    <row r="940" spans="1:81" hidden="1" x14ac:dyDescent="0.25">
      <c r="A940" s="4"/>
      <c r="B940" s="21"/>
      <c r="C940" s="4"/>
      <c r="D940" s="30"/>
      <c r="E940" s="30"/>
      <c r="F940" s="31"/>
      <c r="G940" s="31"/>
      <c r="H940" s="31"/>
      <c r="I940" s="31"/>
      <c r="J940" s="31"/>
      <c r="K940" s="31"/>
      <c r="BJ940" s="4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</row>
    <row r="941" spans="1:81" hidden="1" x14ac:dyDescent="0.25">
      <c r="A941" s="4"/>
      <c r="B941" s="21"/>
      <c r="C941" s="4"/>
      <c r="D941" s="30"/>
      <c r="E941" s="30"/>
      <c r="F941" s="31"/>
      <c r="G941" s="31"/>
      <c r="H941" s="31"/>
      <c r="I941" s="31"/>
      <c r="J941" s="31"/>
      <c r="K941" s="31"/>
      <c r="BJ941" s="4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</row>
    <row r="942" spans="1:81" hidden="1" x14ac:dyDescent="0.25">
      <c r="A942" s="4"/>
      <c r="B942" s="21"/>
      <c r="C942" s="4"/>
      <c r="D942" s="30"/>
      <c r="E942" s="30"/>
      <c r="F942" s="31"/>
      <c r="G942" s="31"/>
      <c r="H942" s="31"/>
      <c r="I942" s="31"/>
      <c r="J942" s="31"/>
      <c r="K942" s="31"/>
      <c r="BJ942" s="4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</row>
    <row r="943" spans="1:81" hidden="1" x14ac:dyDescent="0.25">
      <c r="A943" s="4"/>
      <c r="B943" s="21"/>
      <c r="C943" s="4"/>
      <c r="D943" s="30"/>
      <c r="E943" s="30"/>
      <c r="F943" s="31"/>
      <c r="G943" s="31"/>
      <c r="H943" s="31"/>
      <c r="I943" s="31"/>
      <c r="J943" s="31"/>
      <c r="K943" s="31"/>
      <c r="BJ943" s="4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</row>
    <row r="944" spans="1:81" hidden="1" x14ac:dyDescent="0.25">
      <c r="A944" s="4"/>
      <c r="B944" s="21"/>
      <c r="C944" s="4"/>
      <c r="D944" s="30"/>
      <c r="E944" s="30"/>
      <c r="F944" s="31"/>
      <c r="G944" s="31"/>
      <c r="H944" s="31"/>
      <c r="I944" s="31"/>
      <c r="J944" s="31"/>
      <c r="K944" s="31"/>
      <c r="BJ944" s="4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</row>
    <row r="945" spans="1:81" hidden="1" x14ac:dyDescent="0.25">
      <c r="A945" s="4"/>
      <c r="B945" s="21"/>
      <c r="C945" s="4"/>
      <c r="D945" s="30"/>
      <c r="E945" s="30"/>
      <c r="F945" s="31"/>
      <c r="G945" s="31"/>
      <c r="H945" s="31"/>
      <c r="I945" s="31"/>
      <c r="J945" s="31"/>
      <c r="K945" s="31"/>
      <c r="BJ945" s="4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</row>
    <row r="946" spans="1:81" hidden="1" x14ac:dyDescent="0.25">
      <c r="A946" s="4"/>
      <c r="B946" s="21"/>
      <c r="C946" s="4"/>
      <c r="D946" s="30"/>
      <c r="E946" s="30"/>
      <c r="F946" s="31"/>
      <c r="G946" s="31"/>
      <c r="H946" s="31"/>
      <c r="I946" s="31"/>
      <c r="J946" s="31"/>
      <c r="K946" s="31"/>
      <c r="BJ946" s="4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</row>
    <row r="947" spans="1:81" hidden="1" x14ac:dyDescent="0.25">
      <c r="A947" s="4"/>
      <c r="B947" s="21"/>
      <c r="C947" s="4"/>
      <c r="D947" s="30"/>
      <c r="E947" s="30"/>
      <c r="F947" s="31"/>
      <c r="G947" s="31"/>
      <c r="H947" s="31"/>
      <c r="I947" s="31"/>
      <c r="J947" s="31"/>
      <c r="K947" s="31"/>
      <c r="BJ947" s="4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</row>
    <row r="948" spans="1:81" hidden="1" x14ac:dyDescent="0.25">
      <c r="A948" s="4"/>
      <c r="B948" s="21"/>
      <c r="C948" s="4"/>
      <c r="D948" s="30"/>
      <c r="E948" s="30"/>
      <c r="F948" s="31"/>
      <c r="G948" s="31"/>
      <c r="H948" s="31"/>
      <c r="I948" s="31"/>
      <c r="J948" s="31"/>
      <c r="K948" s="31"/>
      <c r="BJ948" s="4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</row>
    <row r="949" spans="1:81" hidden="1" x14ac:dyDescent="0.25">
      <c r="A949" s="4"/>
      <c r="B949" s="21"/>
      <c r="C949" s="4"/>
      <c r="D949" s="30"/>
      <c r="E949" s="30"/>
      <c r="F949" s="31"/>
      <c r="G949" s="31"/>
      <c r="H949" s="31"/>
      <c r="I949" s="31"/>
      <c r="J949" s="31"/>
      <c r="K949" s="31"/>
      <c r="BJ949" s="4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</row>
    <row r="950" spans="1:81" hidden="1" x14ac:dyDescent="0.25">
      <c r="A950" s="4"/>
      <c r="B950" s="21"/>
      <c r="C950" s="4"/>
      <c r="D950" s="30"/>
      <c r="E950" s="30"/>
      <c r="F950" s="31"/>
      <c r="G950" s="31"/>
      <c r="H950" s="31"/>
      <c r="I950" s="31"/>
      <c r="J950" s="31"/>
      <c r="K950" s="31"/>
      <c r="BJ950" s="4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</row>
    <row r="951" spans="1:81" hidden="1" x14ac:dyDescent="0.25">
      <c r="A951" s="4"/>
      <c r="B951" s="21"/>
      <c r="C951" s="4"/>
      <c r="D951" s="30"/>
      <c r="E951" s="30"/>
      <c r="F951" s="31"/>
      <c r="G951" s="31"/>
      <c r="H951" s="31"/>
      <c r="I951" s="31"/>
      <c r="J951" s="31"/>
      <c r="K951" s="31"/>
      <c r="BJ951" s="4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</row>
    <row r="952" spans="1:81" hidden="1" x14ac:dyDescent="0.25">
      <c r="A952" s="4"/>
      <c r="B952" s="21"/>
      <c r="C952" s="4"/>
      <c r="D952" s="30"/>
      <c r="E952" s="30"/>
      <c r="F952" s="31"/>
      <c r="G952" s="31"/>
      <c r="H952" s="31"/>
      <c r="I952" s="31"/>
      <c r="J952" s="31"/>
      <c r="K952" s="31"/>
      <c r="BJ952" s="4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</row>
    <row r="953" spans="1:81" hidden="1" x14ac:dyDescent="0.25">
      <c r="A953" s="4"/>
      <c r="B953" s="21"/>
      <c r="C953" s="4"/>
      <c r="D953" s="30"/>
      <c r="E953" s="30"/>
      <c r="F953" s="31"/>
      <c r="G953" s="31"/>
      <c r="H953" s="31"/>
      <c r="I953" s="31"/>
      <c r="J953" s="31"/>
      <c r="K953" s="31"/>
      <c r="BJ953" s="4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</row>
    <row r="954" spans="1:81" hidden="1" x14ac:dyDescent="0.25">
      <c r="A954" s="4"/>
      <c r="B954" s="21"/>
      <c r="C954" s="4"/>
      <c r="D954" s="30"/>
      <c r="E954" s="30"/>
      <c r="F954" s="31"/>
      <c r="G954" s="31"/>
      <c r="H954" s="31"/>
      <c r="I954" s="31"/>
      <c r="J954" s="31"/>
      <c r="K954" s="31"/>
      <c r="BJ954" s="4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</row>
    <row r="955" spans="1:81" hidden="1" x14ac:dyDescent="0.25">
      <c r="A955" s="4"/>
      <c r="B955" s="21"/>
      <c r="C955" s="4"/>
      <c r="D955" s="30"/>
      <c r="E955" s="30"/>
      <c r="F955" s="31"/>
      <c r="G955" s="31"/>
      <c r="H955" s="31"/>
      <c r="I955" s="31"/>
      <c r="J955" s="31"/>
      <c r="K955" s="31"/>
      <c r="BJ955" s="4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</row>
    <row r="956" spans="1:81" hidden="1" x14ac:dyDescent="0.25">
      <c r="A956" s="4"/>
      <c r="B956" s="21"/>
      <c r="C956" s="4"/>
      <c r="D956" s="30"/>
      <c r="E956" s="30"/>
      <c r="F956" s="31"/>
      <c r="G956" s="31"/>
      <c r="H956" s="31"/>
      <c r="I956" s="31"/>
      <c r="J956" s="31"/>
      <c r="K956" s="31"/>
      <c r="BJ956" s="4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</row>
    <row r="957" spans="1:81" hidden="1" x14ac:dyDescent="0.25">
      <c r="A957" s="4"/>
      <c r="B957" s="21"/>
      <c r="C957" s="4"/>
      <c r="D957" s="30"/>
      <c r="E957" s="30"/>
      <c r="F957" s="31"/>
      <c r="G957" s="31"/>
      <c r="H957" s="31"/>
      <c r="I957" s="31"/>
      <c r="J957" s="31"/>
      <c r="K957" s="31"/>
      <c r="BJ957" s="4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</row>
    <row r="958" spans="1:81" hidden="1" x14ac:dyDescent="0.25">
      <c r="A958" s="4"/>
      <c r="B958" s="21"/>
      <c r="C958" s="4"/>
      <c r="D958" s="30"/>
      <c r="E958" s="30"/>
      <c r="F958" s="31"/>
      <c r="G958" s="31"/>
      <c r="H958" s="31"/>
      <c r="I958" s="31"/>
      <c r="J958" s="31"/>
      <c r="K958" s="31"/>
      <c r="BJ958" s="4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</row>
    <row r="959" spans="1:81" hidden="1" x14ac:dyDescent="0.25">
      <c r="A959" s="4"/>
      <c r="B959" s="21"/>
      <c r="C959" s="4"/>
      <c r="D959" s="30"/>
      <c r="E959" s="30"/>
      <c r="F959" s="31"/>
      <c r="G959" s="31"/>
      <c r="H959" s="31"/>
      <c r="I959" s="31"/>
      <c r="J959" s="31"/>
      <c r="K959" s="31"/>
      <c r="BJ959" s="4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</row>
    <row r="960" spans="1:81" hidden="1" x14ac:dyDescent="0.25">
      <c r="A960" s="4"/>
      <c r="B960" s="21"/>
      <c r="C960" s="4"/>
      <c r="D960" s="30"/>
      <c r="E960" s="30"/>
      <c r="F960" s="31"/>
      <c r="G960" s="31"/>
      <c r="H960" s="31"/>
      <c r="I960" s="31"/>
      <c r="J960" s="31"/>
      <c r="K960" s="31"/>
      <c r="BJ960" s="4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</row>
    <row r="961" spans="1:81" hidden="1" x14ac:dyDescent="0.25">
      <c r="A961" s="4"/>
      <c r="B961" s="21"/>
      <c r="C961" s="4"/>
      <c r="D961" s="30"/>
      <c r="E961" s="30"/>
      <c r="F961" s="31"/>
      <c r="G961" s="31"/>
      <c r="H961" s="31"/>
      <c r="I961" s="31"/>
      <c r="J961" s="31"/>
      <c r="K961" s="31"/>
      <c r="BJ961" s="4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</row>
    <row r="962" spans="1:81" hidden="1" x14ac:dyDescent="0.25">
      <c r="A962" s="4"/>
      <c r="B962" s="21"/>
      <c r="C962" s="4"/>
      <c r="D962" s="30"/>
      <c r="E962" s="30"/>
      <c r="F962" s="31"/>
      <c r="G962" s="31"/>
      <c r="H962" s="31"/>
      <c r="I962" s="31"/>
      <c r="J962" s="31"/>
      <c r="K962" s="31"/>
      <c r="BJ962" s="4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</row>
    <row r="963" spans="1:81" hidden="1" x14ac:dyDescent="0.25">
      <c r="A963" s="4"/>
      <c r="B963" s="21"/>
      <c r="C963" s="4"/>
      <c r="D963" s="30"/>
      <c r="E963" s="30"/>
      <c r="F963" s="31"/>
      <c r="G963" s="31"/>
      <c r="H963" s="31"/>
      <c r="I963" s="31"/>
      <c r="J963" s="31"/>
      <c r="K963" s="31"/>
      <c r="BJ963" s="4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</row>
    <row r="964" spans="1:81" hidden="1" x14ac:dyDescent="0.25">
      <c r="A964" s="4"/>
      <c r="B964" s="21"/>
      <c r="C964" s="4"/>
      <c r="D964" s="30"/>
      <c r="E964" s="30"/>
      <c r="F964" s="31"/>
      <c r="G964" s="31"/>
      <c r="H964" s="31"/>
      <c r="I964" s="31"/>
      <c r="J964" s="31"/>
      <c r="K964" s="31"/>
      <c r="BJ964" s="4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</row>
    <row r="965" spans="1:81" hidden="1" x14ac:dyDescent="0.25">
      <c r="A965" s="4"/>
      <c r="B965" s="21"/>
      <c r="C965" s="4"/>
      <c r="D965" s="30"/>
      <c r="E965" s="30"/>
      <c r="F965" s="31"/>
      <c r="G965" s="31"/>
      <c r="H965" s="31"/>
      <c r="I965" s="31"/>
      <c r="J965" s="31"/>
      <c r="K965" s="31"/>
      <c r="BJ965" s="4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</row>
    <row r="966" spans="1:81" hidden="1" x14ac:dyDescent="0.25">
      <c r="A966" s="4"/>
      <c r="B966" s="21"/>
      <c r="C966" s="4"/>
      <c r="D966" s="30"/>
      <c r="E966" s="30"/>
      <c r="F966" s="31"/>
      <c r="G966" s="31"/>
      <c r="H966" s="31"/>
      <c r="I966" s="31"/>
      <c r="J966" s="31"/>
      <c r="K966" s="31"/>
      <c r="BJ966" s="4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</row>
    <row r="967" spans="1:81" hidden="1" x14ac:dyDescent="0.25">
      <c r="A967" s="4"/>
      <c r="B967" s="21"/>
      <c r="C967" s="4"/>
      <c r="D967" s="30"/>
      <c r="E967" s="30"/>
      <c r="F967" s="31"/>
      <c r="G967" s="31"/>
      <c r="H967" s="31"/>
      <c r="I967" s="31"/>
      <c r="J967" s="31"/>
      <c r="K967" s="31"/>
      <c r="BJ967" s="4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</row>
    <row r="968" spans="1:81" hidden="1" x14ac:dyDescent="0.25">
      <c r="A968" s="4"/>
      <c r="B968" s="21"/>
      <c r="C968" s="4"/>
      <c r="D968" s="30"/>
      <c r="E968" s="30"/>
      <c r="F968" s="31"/>
      <c r="G968" s="31"/>
      <c r="H968" s="31"/>
      <c r="I968" s="31"/>
      <c r="J968" s="31"/>
      <c r="K968" s="31"/>
      <c r="BJ968" s="4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</row>
    <row r="969" spans="1:81" hidden="1" x14ac:dyDescent="0.25">
      <c r="A969" s="4"/>
      <c r="B969" s="21"/>
      <c r="C969" s="4"/>
      <c r="D969" s="30"/>
      <c r="E969" s="30"/>
      <c r="F969" s="31"/>
      <c r="G969" s="31"/>
      <c r="H969" s="31"/>
      <c r="I969" s="31"/>
      <c r="J969" s="31"/>
      <c r="K969" s="31"/>
      <c r="BJ969" s="4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</row>
    <row r="970" spans="1:81" hidden="1" x14ac:dyDescent="0.25">
      <c r="A970" s="4"/>
      <c r="B970" s="21"/>
      <c r="C970" s="4"/>
      <c r="D970" s="30"/>
      <c r="E970" s="30"/>
      <c r="F970" s="31"/>
      <c r="G970" s="31"/>
      <c r="H970" s="31"/>
      <c r="I970" s="31"/>
      <c r="J970" s="31"/>
      <c r="K970" s="31"/>
      <c r="BJ970" s="4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</row>
    <row r="971" spans="1:81" hidden="1" x14ac:dyDescent="0.25">
      <c r="A971" s="4"/>
      <c r="B971" s="21"/>
      <c r="C971" s="4"/>
      <c r="D971" s="30"/>
      <c r="E971" s="30"/>
      <c r="F971" s="31"/>
      <c r="G971" s="31"/>
      <c r="H971" s="31"/>
      <c r="I971" s="31"/>
      <c r="J971" s="31"/>
      <c r="K971" s="31"/>
      <c r="BJ971" s="4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</row>
    <row r="972" spans="1:81" hidden="1" x14ac:dyDescent="0.25">
      <c r="A972" s="4"/>
      <c r="B972" s="21"/>
      <c r="C972" s="4"/>
      <c r="D972" s="30"/>
      <c r="E972" s="30"/>
      <c r="F972" s="31"/>
      <c r="G972" s="31"/>
      <c r="H972" s="31"/>
      <c r="I972" s="31"/>
      <c r="J972" s="31"/>
      <c r="K972" s="31"/>
      <c r="BJ972" s="4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</row>
    <row r="973" spans="1:81" hidden="1" x14ac:dyDescent="0.25">
      <c r="A973" s="4"/>
      <c r="B973" s="21"/>
      <c r="C973" s="4"/>
      <c r="D973" s="30"/>
      <c r="E973" s="30"/>
      <c r="F973" s="31"/>
      <c r="G973" s="31"/>
      <c r="H973" s="31"/>
      <c r="I973" s="31"/>
      <c r="J973" s="31"/>
      <c r="K973" s="31"/>
      <c r="BJ973" s="4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</row>
    <row r="974" spans="1:81" hidden="1" x14ac:dyDescent="0.25">
      <c r="A974" s="4"/>
      <c r="B974" s="21"/>
      <c r="C974" s="4"/>
      <c r="D974" s="30"/>
      <c r="E974" s="30"/>
      <c r="F974" s="31"/>
      <c r="G974" s="31"/>
      <c r="H974" s="31"/>
      <c r="I974" s="31"/>
      <c r="J974" s="31"/>
      <c r="K974" s="31"/>
      <c r="BJ974" s="4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</row>
    <row r="975" spans="1:81" hidden="1" x14ac:dyDescent="0.25">
      <c r="A975" s="4"/>
      <c r="B975" s="21"/>
      <c r="C975" s="4"/>
      <c r="D975" s="30"/>
      <c r="E975" s="30"/>
      <c r="F975" s="31"/>
      <c r="G975" s="31"/>
      <c r="H975" s="31"/>
      <c r="I975" s="31"/>
      <c r="J975" s="31"/>
      <c r="K975" s="31"/>
      <c r="BJ975" s="4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</row>
    <row r="976" spans="1:81" hidden="1" x14ac:dyDescent="0.25">
      <c r="A976" s="4"/>
      <c r="B976" s="21"/>
      <c r="C976" s="4"/>
      <c r="D976" s="30"/>
      <c r="E976" s="30"/>
      <c r="F976" s="31"/>
      <c r="G976" s="31"/>
      <c r="H976" s="31"/>
      <c r="I976" s="31"/>
      <c r="J976" s="31"/>
      <c r="K976" s="31"/>
      <c r="BJ976" s="4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</row>
    <row r="977" spans="1:81" hidden="1" x14ac:dyDescent="0.25">
      <c r="A977" s="4"/>
      <c r="B977" s="21"/>
      <c r="C977" s="4"/>
      <c r="D977" s="30"/>
      <c r="E977" s="30"/>
      <c r="F977" s="31"/>
      <c r="G977" s="31"/>
      <c r="H977" s="31"/>
      <c r="I977" s="31"/>
      <c r="J977" s="31"/>
      <c r="K977" s="31"/>
      <c r="BJ977" s="4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</row>
    <row r="978" spans="1:81" hidden="1" x14ac:dyDescent="0.25">
      <c r="A978" s="4"/>
      <c r="B978" s="21"/>
      <c r="C978" s="4"/>
      <c r="D978" s="30"/>
      <c r="E978" s="30"/>
      <c r="F978" s="31"/>
      <c r="G978" s="31"/>
      <c r="H978" s="31"/>
      <c r="I978" s="31"/>
      <c r="J978" s="31"/>
      <c r="K978" s="31"/>
      <c r="BJ978" s="4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</row>
    <row r="979" spans="1:81" hidden="1" x14ac:dyDescent="0.25">
      <c r="A979" s="4"/>
      <c r="B979" s="21"/>
      <c r="C979" s="4"/>
      <c r="D979" s="30"/>
      <c r="E979" s="30"/>
      <c r="F979" s="31"/>
      <c r="G979" s="31"/>
      <c r="H979" s="31"/>
      <c r="I979" s="31"/>
      <c r="J979" s="31"/>
      <c r="K979" s="31"/>
      <c r="BJ979" s="4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</row>
    <row r="980" spans="1:81" hidden="1" x14ac:dyDescent="0.25">
      <c r="A980" s="4"/>
      <c r="B980" s="21"/>
      <c r="C980" s="4"/>
      <c r="D980" s="30"/>
      <c r="E980" s="30"/>
      <c r="F980" s="31"/>
      <c r="G980" s="31"/>
      <c r="H980" s="31"/>
      <c r="I980" s="31"/>
      <c r="J980" s="31"/>
      <c r="K980" s="31"/>
      <c r="BJ980" s="4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</row>
    <row r="981" spans="1:81" hidden="1" x14ac:dyDescent="0.25">
      <c r="A981" s="4"/>
      <c r="B981" s="21"/>
      <c r="C981" s="4"/>
      <c r="D981" s="30"/>
      <c r="E981" s="30"/>
      <c r="F981" s="31"/>
      <c r="G981" s="31"/>
      <c r="H981" s="31"/>
      <c r="I981" s="31"/>
      <c r="J981" s="31"/>
      <c r="K981" s="31"/>
      <c r="BJ981" s="4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</row>
    <row r="982" spans="1:81" hidden="1" x14ac:dyDescent="0.25">
      <c r="A982" s="4"/>
      <c r="B982" s="21"/>
      <c r="C982" s="4"/>
      <c r="D982" s="30"/>
      <c r="E982" s="30"/>
      <c r="F982" s="31"/>
      <c r="G982" s="31"/>
      <c r="H982" s="31"/>
      <c r="I982" s="31"/>
      <c r="J982" s="31"/>
      <c r="K982" s="31"/>
      <c r="BJ982" s="4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</row>
    <row r="983" spans="1:81" hidden="1" x14ac:dyDescent="0.25">
      <c r="A983" s="4"/>
      <c r="B983" s="21"/>
      <c r="C983" s="4"/>
      <c r="D983" s="30"/>
      <c r="E983" s="30"/>
      <c r="F983" s="31"/>
      <c r="G983" s="31"/>
      <c r="H983" s="31"/>
      <c r="I983" s="31"/>
      <c r="J983" s="31"/>
      <c r="K983" s="31"/>
      <c r="BJ983" s="4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</row>
    <row r="984" spans="1:81" hidden="1" x14ac:dyDescent="0.25">
      <c r="A984" s="4"/>
      <c r="B984" s="21"/>
      <c r="C984" s="4"/>
      <c r="D984" s="30"/>
      <c r="E984" s="30"/>
      <c r="F984" s="31"/>
      <c r="G984" s="31"/>
      <c r="H984" s="31"/>
      <c r="I984" s="31"/>
      <c r="J984" s="31"/>
      <c r="K984" s="31"/>
      <c r="BJ984" s="4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</row>
    <row r="985" spans="1:81" hidden="1" x14ac:dyDescent="0.25">
      <c r="A985" s="4"/>
      <c r="B985" s="21"/>
      <c r="C985" s="4"/>
      <c r="D985" s="30"/>
      <c r="E985" s="30"/>
      <c r="F985" s="31"/>
      <c r="G985" s="31"/>
      <c r="H985" s="31"/>
      <c r="I985" s="31"/>
      <c r="J985" s="31"/>
      <c r="K985" s="31"/>
      <c r="BJ985" s="4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</row>
    <row r="986" spans="1:81" hidden="1" x14ac:dyDescent="0.25">
      <c r="A986" s="4"/>
      <c r="B986" s="21"/>
      <c r="C986" s="4"/>
      <c r="D986" s="30"/>
      <c r="E986" s="30"/>
      <c r="F986" s="31"/>
      <c r="G986" s="31"/>
      <c r="H986" s="31"/>
      <c r="I986" s="31"/>
      <c r="J986" s="31"/>
      <c r="K986" s="31"/>
      <c r="BJ986" s="4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</row>
    <row r="987" spans="1:81" hidden="1" x14ac:dyDescent="0.25">
      <c r="A987" s="4"/>
      <c r="B987" s="21"/>
      <c r="C987" s="4"/>
      <c r="D987" s="30"/>
      <c r="E987" s="30"/>
      <c r="F987" s="31"/>
      <c r="G987" s="31"/>
      <c r="H987" s="31"/>
      <c r="I987" s="31"/>
      <c r="J987" s="31"/>
      <c r="K987" s="31"/>
      <c r="BJ987" s="4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</row>
    <row r="988" spans="1:81" hidden="1" x14ac:dyDescent="0.25">
      <c r="A988" s="4"/>
      <c r="B988" s="21"/>
      <c r="C988" s="4"/>
      <c r="D988" s="30"/>
      <c r="E988" s="30"/>
      <c r="F988" s="31"/>
      <c r="G988" s="31"/>
      <c r="H988" s="31"/>
      <c r="I988" s="31"/>
      <c r="J988" s="31"/>
      <c r="K988" s="31"/>
      <c r="BJ988" s="4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</row>
    <row r="989" spans="1:81" hidden="1" x14ac:dyDescent="0.25">
      <c r="A989" s="4"/>
      <c r="B989" s="21"/>
      <c r="C989" s="4"/>
      <c r="D989" s="30"/>
      <c r="E989" s="30"/>
      <c r="F989" s="31"/>
      <c r="G989" s="31"/>
      <c r="H989" s="31"/>
      <c r="I989" s="31"/>
      <c r="J989" s="31"/>
      <c r="K989" s="31"/>
      <c r="BJ989" s="4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</row>
    <row r="990" spans="1:81" hidden="1" x14ac:dyDescent="0.25">
      <c r="A990" s="4"/>
      <c r="B990" s="21"/>
      <c r="C990" s="4"/>
      <c r="D990" s="30"/>
      <c r="E990" s="30"/>
      <c r="F990" s="31"/>
      <c r="G990" s="31"/>
      <c r="H990" s="31"/>
      <c r="I990" s="31"/>
      <c r="J990" s="31"/>
      <c r="K990" s="31"/>
      <c r="BJ990" s="4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</row>
    <row r="991" spans="1:81" hidden="1" x14ac:dyDescent="0.25">
      <c r="A991" s="4"/>
      <c r="B991" s="21"/>
      <c r="C991" s="4"/>
      <c r="D991" s="30"/>
      <c r="E991" s="30"/>
      <c r="F991" s="31"/>
      <c r="G991" s="31"/>
      <c r="H991" s="31"/>
      <c r="I991" s="31"/>
      <c r="J991" s="31"/>
      <c r="K991" s="31"/>
      <c r="BJ991" s="4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</row>
    <row r="992" spans="1:81" hidden="1" x14ac:dyDescent="0.25">
      <c r="A992" s="4"/>
      <c r="B992" s="21"/>
      <c r="C992" s="4"/>
      <c r="D992" s="30"/>
      <c r="E992" s="30"/>
      <c r="F992" s="31"/>
      <c r="G992" s="31"/>
      <c r="H992" s="31"/>
      <c r="I992" s="31"/>
      <c r="J992" s="31"/>
      <c r="K992" s="31"/>
      <c r="BJ992" s="4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</row>
    <row r="993" spans="1:81" hidden="1" x14ac:dyDescent="0.25">
      <c r="A993" s="4"/>
      <c r="B993" s="21"/>
      <c r="C993" s="4"/>
      <c r="D993" s="30"/>
      <c r="E993" s="30"/>
      <c r="F993" s="31"/>
      <c r="G993" s="31"/>
      <c r="H993" s="31"/>
      <c r="I993" s="31"/>
      <c r="J993" s="31"/>
      <c r="K993" s="31"/>
      <c r="BJ993" s="4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</row>
    <row r="994" spans="1:81" hidden="1" x14ac:dyDescent="0.25">
      <c r="A994" s="4"/>
      <c r="B994" s="21"/>
      <c r="C994" s="4"/>
      <c r="D994" s="30"/>
      <c r="E994" s="30"/>
      <c r="F994" s="31"/>
      <c r="G994" s="31"/>
      <c r="H994" s="31"/>
      <c r="I994" s="31"/>
      <c r="J994" s="31"/>
      <c r="K994" s="31"/>
      <c r="BJ994" s="4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</row>
    <row r="995" spans="1:81" hidden="1" x14ac:dyDescent="0.25">
      <c r="A995" s="4"/>
      <c r="B995" s="21"/>
      <c r="C995" s="4"/>
      <c r="D995" s="30"/>
      <c r="E995" s="30"/>
      <c r="F995" s="31"/>
      <c r="G995" s="31"/>
      <c r="H995" s="31"/>
      <c r="I995" s="31"/>
      <c r="J995" s="31"/>
      <c r="K995" s="31"/>
      <c r="BJ995" s="4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</row>
    <row r="996" spans="1:81" hidden="1" x14ac:dyDescent="0.25">
      <c r="A996" s="4"/>
      <c r="B996" s="21"/>
      <c r="C996" s="4"/>
      <c r="D996" s="30"/>
      <c r="E996" s="30"/>
      <c r="F996" s="31"/>
      <c r="G996" s="31"/>
      <c r="H996" s="31"/>
      <c r="I996" s="31"/>
      <c r="J996" s="31"/>
      <c r="K996" s="31"/>
      <c r="BJ996" s="4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</row>
    <row r="997" spans="1:81" hidden="1" x14ac:dyDescent="0.25">
      <c r="A997" s="4"/>
      <c r="B997" s="21"/>
      <c r="C997" s="4"/>
      <c r="D997" s="30"/>
      <c r="E997" s="30"/>
      <c r="F997" s="31"/>
      <c r="G997" s="31"/>
      <c r="H997" s="31"/>
      <c r="I997" s="31"/>
      <c r="J997" s="31"/>
      <c r="K997" s="31"/>
      <c r="BJ997" s="4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</row>
    <row r="998" spans="1:81" hidden="1" x14ac:dyDescent="0.25">
      <c r="A998" s="4"/>
      <c r="B998" s="21"/>
      <c r="C998" s="4"/>
      <c r="D998" s="30"/>
      <c r="E998" s="30"/>
      <c r="F998" s="31"/>
      <c r="G998" s="31"/>
      <c r="H998" s="31"/>
      <c r="I998" s="31"/>
      <c r="J998" s="31"/>
      <c r="K998" s="31"/>
      <c r="BJ998" s="4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</row>
    <row r="999" spans="1:81" hidden="1" x14ac:dyDescent="0.25">
      <c r="A999" s="4"/>
      <c r="B999" s="21"/>
      <c r="C999" s="4"/>
      <c r="D999" s="30"/>
      <c r="E999" s="30"/>
      <c r="F999" s="31"/>
      <c r="G999" s="31"/>
      <c r="H999" s="31"/>
      <c r="I999" s="31"/>
      <c r="J999" s="31"/>
      <c r="K999" s="31"/>
      <c r="BJ999" s="4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</row>
    <row r="1000" spans="1:81" hidden="1" x14ac:dyDescent="0.25">
      <c r="A1000" s="4"/>
      <c r="B1000" s="21"/>
      <c r="C1000" s="4"/>
      <c r="D1000" s="30"/>
      <c r="E1000" s="30"/>
      <c r="F1000" s="31"/>
      <c r="G1000" s="31"/>
      <c r="H1000" s="31"/>
      <c r="I1000" s="31"/>
      <c r="J1000" s="31"/>
      <c r="K1000" s="31"/>
      <c r="BJ1000" s="4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</row>
    <row r="1001" spans="1:81" hidden="1" x14ac:dyDescent="0.25">
      <c r="A1001" s="4"/>
      <c r="B1001" s="21"/>
      <c r="C1001" s="4"/>
      <c r="D1001" s="30"/>
      <c r="E1001" s="30"/>
      <c r="F1001" s="31"/>
      <c r="G1001" s="31"/>
      <c r="H1001" s="31"/>
      <c r="I1001" s="31"/>
      <c r="J1001" s="31"/>
      <c r="K1001" s="31"/>
      <c r="BJ1001" s="4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</row>
    <row r="1002" spans="1:81" hidden="1" x14ac:dyDescent="0.25">
      <c r="A1002" s="4"/>
      <c r="B1002" s="21"/>
      <c r="C1002" s="4"/>
      <c r="D1002" s="30"/>
      <c r="E1002" s="30"/>
      <c r="F1002" s="31"/>
      <c r="G1002" s="31"/>
      <c r="H1002" s="31"/>
      <c r="I1002" s="31"/>
      <c r="J1002" s="31"/>
      <c r="K1002" s="31"/>
      <c r="BJ1002" s="4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</row>
    <row r="1003" spans="1:81" hidden="1" x14ac:dyDescent="0.25">
      <c r="A1003" s="4"/>
      <c r="B1003" s="21"/>
      <c r="C1003" s="4"/>
      <c r="D1003" s="30"/>
      <c r="E1003" s="30"/>
      <c r="F1003" s="31"/>
      <c r="G1003" s="31"/>
      <c r="H1003" s="31"/>
      <c r="I1003" s="31"/>
      <c r="J1003" s="31"/>
      <c r="K1003" s="31"/>
      <c r="BJ1003" s="4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</row>
    <row r="1004" spans="1:81" hidden="1" x14ac:dyDescent="0.25">
      <c r="A1004" s="4"/>
      <c r="B1004" s="21"/>
      <c r="C1004" s="4"/>
      <c r="D1004" s="30"/>
      <c r="E1004" s="30"/>
      <c r="F1004" s="31"/>
      <c r="G1004" s="31"/>
      <c r="H1004" s="31"/>
      <c r="I1004" s="31"/>
      <c r="J1004" s="31"/>
      <c r="K1004" s="31"/>
      <c r="BJ1004" s="4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</row>
    <row r="1005" spans="1:81" hidden="1" x14ac:dyDescent="0.25">
      <c r="A1005" s="4"/>
      <c r="B1005" s="21"/>
      <c r="C1005" s="4"/>
      <c r="D1005" s="30"/>
      <c r="E1005" s="30"/>
      <c r="F1005" s="31"/>
      <c r="G1005" s="31"/>
      <c r="H1005" s="31"/>
      <c r="I1005" s="31"/>
      <c r="J1005" s="31"/>
      <c r="K1005" s="31"/>
      <c r="BJ1005" s="4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</row>
    <row r="1006" spans="1:81" hidden="1" x14ac:dyDescent="0.25">
      <c r="A1006" s="4"/>
      <c r="B1006" s="21"/>
      <c r="C1006" s="4"/>
      <c r="D1006" s="30"/>
      <c r="E1006" s="30"/>
      <c r="F1006" s="31"/>
      <c r="G1006" s="31"/>
      <c r="H1006" s="31"/>
      <c r="I1006" s="31"/>
      <c r="J1006" s="31"/>
      <c r="K1006" s="31"/>
      <c r="BJ1006" s="4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</row>
    <row r="1007" spans="1:81" hidden="1" x14ac:dyDescent="0.25">
      <c r="A1007" s="4"/>
      <c r="B1007" s="21"/>
      <c r="C1007" s="4"/>
      <c r="D1007" s="30"/>
      <c r="E1007" s="30"/>
      <c r="F1007" s="31"/>
      <c r="G1007" s="31"/>
      <c r="H1007" s="31"/>
      <c r="I1007" s="31"/>
      <c r="J1007" s="31"/>
      <c r="K1007" s="31"/>
      <c r="BJ1007" s="4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</row>
    <row r="1008" spans="1:81" hidden="1" x14ac:dyDescent="0.25">
      <c r="A1008" s="4"/>
      <c r="B1008" s="21"/>
      <c r="C1008" s="4"/>
      <c r="D1008" s="30"/>
      <c r="E1008" s="30"/>
      <c r="F1008" s="31"/>
      <c r="G1008" s="31"/>
      <c r="H1008" s="31"/>
      <c r="I1008" s="31"/>
      <c r="J1008" s="31"/>
      <c r="K1008" s="31"/>
      <c r="BJ1008" s="4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</row>
    <row r="1009" spans="1:81" hidden="1" x14ac:dyDescent="0.25">
      <c r="A1009" s="4"/>
      <c r="B1009" s="21"/>
      <c r="C1009" s="4"/>
      <c r="D1009" s="30"/>
      <c r="E1009" s="30"/>
      <c r="F1009" s="31"/>
      <c r="G1009" s="31"/>
      <c r="H1009" s="31"/>
      <c r="I1009" s="31"/>
      <c r="J1009" s="31"/>
      <c r="K1009" s="31"/>
      <c r="BJ1009" s="4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</row>
    <row r="1010" spans="1:81" hidden="1" x14ac:dyDescent="0.25">
      <c r="A1010" s="4"/>
      <c r="B1010" s="21"/>
      <c r="C1010" s="4"/>
      <c r="D1010" s="30"/>
      <c r="E1010" s="30"/>
      <c r="F1010" s="31"/>
      <c r="G1010" s="31"/>
      <c r="H1010" s="31"/>
      <c r="I1010" s="31"/>
      <c r="J1010" s="31"/>
      <c r="K1010" s="31"/>
      <c r="BJ1010" s="4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</row>
    <row r="1011" spans="1:81" hidden="1" x14ac:dyDescent="0.25">
      <c r="A1011" s="4"/>
      <c r="B1011" s="21"/>
      <c r="C1011" s="4"/>
      <c r="D1011" s="30"/>
      <c r="E1011" s="30"/>
      <c r="F1011" s="31"/>
      <c r="G1011" s="31"/>
      <c r="H1011" s="31"/>
      <c r="I1011" s="31"/>
      <c r="J1011" s="31"/>
      <c r="K1011" s="31"/>
      <c r="BJ1011" s="4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</row>
    <row r="1012" spans="1:81" hidden="1" x14ac:dyDescent="0.25">
      <c r="A1012" s="4"/>
      <c r="B1012" s="21"/>
      <c r="C1012" s="4"/>
      <c r="D1012" s="30"/>
      <c r="E1012" s="30"/>
      <c r="F1012" s="31"/>
      <c r="G1012" s="31"/>
      <c r="H1012" s="31"/>
      <c r="I1012" s="31"/>
      <c r="J1012" s="31"/>
      <c r="K1012" s="31"/>
      <c r="BJ1012" s="4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</row>
    <row r="1013" spans="1:81" hidden="1" x14ac:dyDescent="0.25">
      <c r="A1013" s="4"/>
      <c r="B1013" s="21"/>
      <c r="C1013" s="4"/>
      <c r="D1013" s="30"/>
      <c r="E1013" s="30"/>
      <c r="F1013" s="31"/>
      <c r="G1013" s="31"/>
      <c r="H1013" s="31"/>
      <c r="I1013" s="31"/>
      <c r="J1013" s="31"/>
      <c r="K1013" s="31"/>
      <c r="BJ1013" s="4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</row>
    <row r="1014" spans="1:81" hidden="1" x14ac:dyDescent="0.25">
      <c r="A1014" s="4"/>
      <c r="B1014" s="21"/>
      <c r="C1014" s="4"/>
      <c r="D1014" s="30"/>
      <c r="E1014" s="30"/>
      <c r="F1014" s="31"/>
      <c r="G1014" s="31"/>
      <c r="H1014" s="31"/>
      <c r="I1014" s="31"/>
      <c r="J1014" s="31"/>
      <c r="K1014" s="31"/>
      <c r="BJ1014" s="4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</row>
    <row r="1015" spans="1:81" hidden="1" x14ac:dyDescent="0.25">
      <c r="A1015" s="4"/>
      <c r="B1015" s="21"/>
      <c r="C1015" s="4"/>
      <c r="D1015" s="30"/>
      <c r="E1015" s="30"/>
      <c r="F1015" s="31"/>
      <c r="G1015" s="31"/>
      <c r="H1015" s="31"/>
      <c r="I1015" s="31"/>
      <c r="J1015" s="31"/>
      <c r="K1015" s="31"/>
      <c r="BJ1015" s="4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</row>
    <row r="1016" spans="1:81" hidden="1" x14ac:dyDescent="0.25">
      <c r="A1016" s="4"/>
      <c r="B1016" s="21"/>
      <c r="C1016" s="4"/>
      <c r="D1016" s="30"/>
      <c r="E1016" s="30"/>
      <c r="F1016" s="31"/>
      <c r="G1016" s="31"/>
      <c r="H1016" s="31"/>
      <c r="I1016" s="31"/>
      <c r="J1016" s="31"/>
      <c r="K1016" s="31"/>
      <c r="BJ1016" s="4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</row>
    <row r="1017" spans="1:81" hidden="1" x14ac:dyDescent="0.25">
      <c r="A1017" s="4"/>
      <c r="B1017" s="21"/>
      <c r="C1017" s="4"/>
      <c r="D1017" s="30"/>
      <c r="E1017" s="30"/>
      <c r="F1017" s="31"/>
      <c r="G1017" s="31"/>
      <c r="H1017" s="31"/>
      <c r="I1017" s="31"/>
      <c r="J1017" s="31"/>
      <c r="K1017" s="31"/>
      <c r="BJ1017" s="4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</row>
    <row r="1018" spans="1:81" hidden="1" x14ac:dyDescent="0.25">
      <c r="A1018" s="4"/>
      <c r="B1018" s="21"/>
      <c r="C1018" s="4"/>
      <c r="D1018" s="30"/>
      <c r="E1018" s="30"/>
      <c r="F1018" s="31"/>
      <c r="G1018" s="31"/>
      <c r="H1018" s="31"/>
      <c r="I1018" s="31"/>
      <c r="J1018" s="31"/>
      <c r="K1018" s="31"/>
      <c r="BJ1018" s="4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</row>
    <row r="1019" spans="1:81" hidden="1" x14ac:dyDescent="0.25">
      <c r="A1019" s="4"/>
      <c r="B1019" s="21"/>
      <c r="C1019" s="4"/>
      <c r="D1019" s="30"/>
      <c r="E1019" s="30"/>
      <c r="F1019" s="31"/>
      <c r="G1019" s="31"/>
      <c r="H1019" s="31"/>
      <c r="I1019" s="31"/>
      <c r="J1019" s="31"/>
      <c r="K1019" s="31"/>
      <c r="BJ1019" s="4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</row>
    <row r="1020" spans="1:81" hidden="1" x14ac:dyDescent="0.25">
      <c r="A1020" s="4"/>
      <c r="B1020" s="21"/>
      <c r="C1020" s="4"/>
      <c r="D1020" s="30"/>
      <c r="E1020" s="30"/>
      <c r="F1020" s="31"/>
      <c r="G1020" s="31"/>
      <c r="H1020" s="31"/>
      <c r="I1020" s="31"/>
      <c r="J1020" s="31"/>
      <c r="K1020" s="31"/>
      <c r="BJ1020" s="4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</row>
    <row r="1021" spans="1:81" hidden="1" x14ac:dyDescent="0.25">
      <c r="A1021" s="4"/>
      <c r="B1021" s="21"/>
      <c r="C1021" s="4"/>
      <c r="D1021" s="30"/>
      <c r="E1021" s="30"/>
      <c r="F1021" s="31"/>
      <c r="G1021" s="31"/>
      <c r="H1021" s="31"/>
      <c r="I1021" s="31"/>
      <c r="J1021" s="31"/>
      <c r="K1021" s="31"/>
      <c r="BJ1021" s="4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</row>
    <row r="1022" spans="1:81" hidden="1" x14ac:dyDescent="0.25">
      <c r="A1022" s="4"/>
      <c r="B1022" s="21"/>
      <c r="C1022" s="4"/>
      <c r="D1022" s="30"/>
      <c r="E1022" s="30"/>
      <c r="F1022" s="31"/>
      <c r="G1022" s="31"/>
      <c r="H1022" s="31"/>
      <c r="I1022" s="31"/>
      <c r="J1022" s="31"/>
      <c r="K1022" s="31"/>
      <c r="BJ1022" s="4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</row>
    <row r="1023" spans="1:81" hidden="1" x14ac:dyDescent="0.25">
      <c r="A1023" s="4"/>
      <c r="B1023" s="21"/>
      <c r="C1023" s="4"/>
      <c r="D1023" s="30"/>
      <c r="E1023" s="30"/>
      <c r="F1023" s="31"/>
      <c r="G1023" s="31"/>
      <c r="H1023" s="31"/>
      <c r="I1023" s="31"/>
      <c r="J1023" s="31"/>
      <c r="K1023" s="31"/>
      <c r="BJ1023" s="4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</row>
    <row r="1024" spans="1:81" hidden="1" x14ac:dyDescent="0.25">
      <c r="A1024" s="4"/>
      <c r="B1024" s="21"/>
      <c r="C1024" s="4"/>
      <c r="D1024" s="30"/>
      <c r="E1024" s="30"/>
      <c r="F1024" s="31"/>
      <c r="G1024" s="31"/>
      <c r="H1024" s="31"/>
      <c r="I1024" s="31"/>
      <c r="J1024" s="31"/>
      <c r="K1024" s="31"/>
      <c r="BJ1024" s="4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</row>
    <row r="1025" spans="1:81" hidden="1" x14ac:dyDescent="0.25">
      <c r="A1025" s="4"/>
      <c r="B1025" s="21"/>
      <c r="C1025" s="4"/>
      <c r="D1025" s="30"/>
      <c r="E1025" s="30"/>
      <c r="F1025" s="31"/>
      <c r="G1025" s="31"/>
      <c r="H1025" s="31"/>
      <c r="I1025" s="31"/>
      <c r="J1025" s="31"/>
      <c r="K1025" s="31"/>
      <c r="BJ1025" s="4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</row>
    <row r="1026" spans="1:81" hidden="1" x14ac:dyDescent="0.25">
      <c r="A1026" s="4"/>
      <c r="B1026" s="21"/>
      <c r="C1026" s="4"/>
      <c r="D1026" s="30"/>
      <c r="E1026" s="30"/>
      <c r="F1026" s="31"/>
      <c r="G1026" s="31"/>
      <c r="H1026" s="31"/>
      <c r="I1026" s="31"/>
      <c r="J1026" s="31"/>
      <c r="K1026" s="31"/>
      <c r="BJ1026" s="4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</row>
    <row r="1027" spans="1:81" hidden="1" x14ac:dyDescent="0.25">
      <c r="A1027" s="4"/>
      <c r="B1027" s="21"/>
      <c r="C1027" s="4"/>
      <c r="D1027" s="30"/>
      <c r="E1027" s="30"/>
      <c r="F1027" s="31"/>
      <c r="G1027" s="31"/>
      <c r="H1027" s="31"/>
      <c r="I1027" s="31"/>
      <c r="J1027" s="31"/>
      <c r="K1027" s="31"/>
      <c r="BJ1027" s="4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</row>
    <row r="1028" spans="1:81" hidden="1" x14ac:dyDescent="0.25">
      <c r="A1028" s="4"/>
      <c r="B1028" s="21"/>
      <c r="C1028" s="4"/>
      <c r="D1028" s="30"/>
      <c r="E1028" s="30"/>
      <c r="F1028" s="31"/>
      <c r="G1028" s="31"/>
      <c r="H1028" s="31"/>
      <c r="I1028" s="31"/>
      <c r="J1028" s="31"/>
      <c r="K1028" s="31"/>
      <c r="BJ1028" s="4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</row>
    <row r="1029" spans="1:81" hidden="1" x14ac:dyDescent="0.25">
      <c r="A1029" s="4"/>
      <c r="B1029" s="21"/>
      <c r="C1029" s="4"/>
      <c r="D1029" s="30"/>
      <c r="E1029" s="30"/>
      <c r="F1029" s="31"/>
      <c r="G1029" s="31"/>
      <c r="H1029" s="31"/>
      <c r="I1029" s="31"/>
      <c r="J1029" s="31"/>
      <c r="K1029" s="31"/>
      <c r="BJ1029" s="4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</row>
    <row r="1030" spans="1:81" hidden="1" x14ac:dyDescent="0.25">
      <c r="A1030" s="4"/>
      <c r="B1030" s="21"/>
      <c r="C1030" s="4"/>
      <c r="D1030" s="30"/>
      <c r="E1030" s="30"/>
      <c r="F1030" s="31"/>
      <c r="G1030" s="31"/>
      <c r="H1030" s="31"/>
      <c r="I1030" s="31"/>
      <c r="J1030" s="31"/>
      <c r="K1030" s="31"/>
      <c r="BJ1030" s="4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</row>
    <row r="1031" spans="1:81" hidden="1" x14ac:dyDescent="0.25">
      <c r="A1031" s="4"/>
      <c r="B1031" s="21"/>
      <c r="C1031" s="4"/>
      <c r="D1031" s="30"/>
      <c r="E1031" s="30"/>
      <c r="F1031" s="31"/>
      <c r="G1031" s="31"/>
      <c r="H1031" s="31"/>
      <c r="I1031" s="31"/>
      <c r="J1031" s="31"/>
      <c r="K1031" s="31"/>
      <c r="BJ1031" s="4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</row>
    <row r="1032" spans="1:81" hidden="1" x14ac:dyDescent="0.25">
      <c r="A1032" s="4"/>
      <c r="B1032" s="21"/>
      <c r="C1032" s="4"/>
      <c r="D1032" s="30"/>
      <c r="E1032" s="30"/>
      <c r="F1032" s="31"/>
      <c r="G1032" s="31"/>
      <c r="H1032" s="31"/>
      <c r="I1032" s="31"/>
      <c r="J1032" s="31"/>
      <c r="K1032" s="31"/>
      <c r="BJ1032" s="4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</row>
    <row r="1033" spans="1:81" hidden="1" x14ac:dyDescent="0.25">
      <c r="A1033" s="4"/>
      <c r="B1033" s="21"/>
      <c r="C1033" s="4"/>
      <c r="D1033" s="30"/>
      <c r="E1033" s="30"/>
      <c r="F1033" s="31"/>
      <c r="G1033" s="31"/>
      <c r="H1033" s="31"/>
      <c r="I1033" s="31"/>
      <c r="J1033" s="31"/>
      <c r="K1033" s="31"/>
      <c r="BJ1033" s="4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</row>
    <row r="1034" spans="1:81" hidden="1" x14ac:dyDescent="0.25">
      <c r="A1034" s="4"/>
      <c r="B1034" s="21"/>
      <c r="C1034" s="4"/>
      <c r="D1034" s="30"/>
      <c r="E1034" s="30"/>
      <c r="F1034" s="31"/>
      <c r="G1034" s="31"/>
      <c r="H1034" s="31"/>
      <c r="I1034" s="31"/>
      <c r="J1034" s="31"/>
      <c r="K1034" s="31"/>
      <c r="BJ1034" s="4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</row>
    <row r="1035" spans="1:81" hidden="1" x14ac:dyDescent="0.25">
      <c r="A1035" s="4"/>
      <c r="B1035" s="21"/>
      <c r="C1035" s="4"/>
      <c r="D1035" s="30"/>
      <c r="E1035" s="30"/>
      <c r="F1035" s="31"/>
      <c r="G1035" s="31"/>
      <c r="H1035" s="31"/>
      <c r="I1035" s="31"/>
      <c r="J1035" s="31"/>
      <c r="K1035" s="31"/>
      <c r="BJ1035" s="4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</row>
    <row r="1036" spans="1:81" hidden="1" x14ac:dyDescent="0.25">
      <c r="A1036" s="4"/>
      <c r="B1036" s="21"/>
      <c r="C1036" s="4"/>
      <c r="D1036" s="30"/>
      <c r="E1036" s="30"/>
      <c r="F1036" s="31"/>
      <c r="G1036" s="31"/>
      <c r="H1036" s="31"/>
      <c r="I1036" s="31"/>
      <c r="J1036" s="31"/>
      <c r="K1036" s="31"/>
      <c r="BJ1036" s="4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</row>
    <row r="1037" spans="1:81" hidden="1" x14ac:dyDescent="0.25">
      <c r="A1037" s="4"/>
      <c r="B1037" s="21"/>
      <c r="C1037" s="4"/>
      <c r="D1037" s="30"/>
      <c r="E1037" s="30"/>
      <c r="F1037" s="31"/>
      <c r="G1037" s="31"/>
      <c r="H1037" s="31"/>
      <c r="I1037" s="31"/>
      <c r="J1037" s="31"/>
      <c r="K1037" s="31"/>
      <c r="BJ1037" s="4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</row>
    <row r="1038" spans="1:81" hidden="1" x14ac:dyDescent="0.25">
      <c r="A1038" s="4"/>
      <c r="B1038" s="21"/>
      <c r="C1038" s="4"/>
      <c r="D1038" s="30"/>
      <c r="E1038" s="30"/>
      <c r="F1038" s="31"/>
      <c r="G1038" s="31"/>
      <c r="H1038" s="31"/>
      <c r="I1038" s="31"/>
      <c r="J1038" s="31"/>
      <c r="K1038" s="31"/>
      <c r="BJ1038" s="4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</row>
    <row r="1039" spans="1:81" hidden="1" x14ac:dyDescent="0.25">
      <c r="A1039" s="4"/>
      <c r="B1039" s="21"/>
      <c r="C1039" s="4"/>
      <c r="D1039" s="30"/>
      <c r="E1039" s="30"/>
      <c r="F1039" s="31"/>
      <c r="G1039" s="31"/>
      <c r="H1039" s="31"/>
      <c r="I1039" s="31"/>
      <c r="J1039" s="31"/>
      <c r="K1039" s="31"/>
      <c r="BJ1039" s="4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</row>
    <row r="1040" spans="1:81" hidden="1" x14ac:dyDescent="0.25">
      <c r="A1040" s="4"/>
      <c r="B1040" s="21"/>
      <c r="C1040" s="4"/>
      <c r="D1040" s="30"/>
      <c r="E1040" s="30"/>
      <c r="F1040" s="31"/>
      <c r="G1040" s="31"/>
      <c r="H1040" s="31"/>
      <c r="I1040" s="31"/>
      <c r="J1040" s="31"/>
      <c r="K1040" s="31"/>
      <c r="BJ1040" s="4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</row>
    <row r="1041" spans="1:81" hidden="1" x14ac:dyDescent="0.25">
      <c r="A1041" s="4"/>
      <c r="B1041" s="21"/>
      <c r="C1041" s="4"/>
      <c r="D1041" s="30"/>
      <c r="E1041" s="30"/>
      <c r="F1041" s="31"/>
      <c r="G1041" s="31"/>
      <c r="H1041" s="31"/>
      <c r="I1041" s="31"/>
      <c r="J1041" s="31"/>
      <c r="K1041" s="31"/>
      <c r="BJ1041" s="4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</row>
    <row r="1042" spans="1:81" hidden="1" x14ac:dyDescent="0.25">
      <c r="A1042" s="4"/>
      <c r="B1042" s="21"/>
      <c r="C1042" s="4"/>
      <c r="D1042" s="30"/>
      <c r="E1042" s="30"/>
      <c r="F1042" s="31"/>
      <c r="G1042" s="31"/>
      <c r="H1042" s="31"/>
      <c r="I1042" s="31"/>
      <c r="J1042" s="31"/>
      <c r="K1042" s="31"/>
      <c r="BJ1042" s="4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</row>
    <row r="1043" spans="1:81" hidden="1" x14ac:dyDescent="0.25">
      <c r="A1043" s="4"/>
      <c r="B1043" s="21"/>
      <c r="C1043" s="4"/>
      <c r="D1043" s="30"/>
      <c r="E1043" s="30"/>
      <c r="F1043" s="31"/>
      <c r="G1043" s="31"/>
      <c r="H1043" s="31"/>
      <c r="I1043" s="31"/>
      <c r="J1043" s="31"/>
      <c r="K1043" s="31"/>
      <c r="BJ1043" s="4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</row>
    <row r="1044" spans="1:81" hidden="1" x14ac:dyDescent="0.25">
      <c r="A1044" s="4"/>
      <c r="B1044" s="21"/>
      <c r="C1044" s="4"/>
      <c r="D1044" s="30"/>
      <c r="E1044" s="30"/>
      <c r="F1044" s="31"/>
      <c r="G1044" s="31"/>
      <c r="H1044" s="31"/>
      <c r="I1044" s="31"/>
      <c r="J1044" s="31"/>
      <c r="K1044" s="31"/>
      <c r="BJ1044" s="4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</row>
    <row r="1045" spans="1:81" hidden="1" x14ac:dyDescent="0.25">
      <c r="A1045" s="4"/>
      <c r="B1045" s="21"/>
      <c r="C1045" s="4"/>
      <c r="D1045" s="30"/>
      <c r="E1045" s="30"/>
      <c r="F1045" s="31"/>
      <c r="G1045" s="31"/>
      <c r="H1045" s="31"/>
      <c r="I1045" s="31"/>
      <c r="J1045" s="31"/>
      <c r="K1045" s="31"/>
      <c r="BJ1045" s="4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</row>
    <row r="1046" spans="1:81" hidden="1" x14ac:dyDescent="0.25">
      <c r="A1046" s="4"/>
      <c r="B1046" s="21"/>
      <c r="C1046" s="4"/>
      <c r="D1046" s="30"/>
      <c r="E1046" s="30"/>
      <c r="F1046" s="31"/>
      <c r="G1046" s="31"/>
      <c r="H1046" s="31"/>
      <c r="I1046" s="31"/>
      <c r="J1046" s="31"/>
      <c r="K1046" s="31"/>
      <c r="BJ1046" s="4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</row>
    <row r="1047" spans="1:81" hidden="1" x14ac:dyDescent="0.25">
      <c r="A1047" s="4"/>
      <c r="B1047" s="21"/>
      <c r="C1047" s="4"/>
      <c r="D1047" s="30"/>
      <c r="E1047" s="30"/>
      <c r="F1047" s="31"/>
      <c r="G1047" s="31"/>
      <c r="H1047" s="31"/>
      <c r="I1047" s="31"/>
      <c r="J1047" s="31"/>
      <c r="K1047" s="31"/>
      <c r="BJ1047" s="4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</row>
    <row r="1048" spans="1:81" hidden="1" x14ac:dyDescent="0.25">
      <c r="A1048" s="4"/>
      <c r="B1048" s="21"/>
      <c r="C1048" s="4"/>
      <c r="D1048" s="30"/>
      <c r="E1048" s="30"/>
      <c r="F1048" s="31"/>
      <c r="G1048" s="31"/>
      <c r="H1048" s="31"/>
      <c r="I1048" s="31"/>
      <c r="J1048" s="31"/>
      <c r="K1048" s="31"/>
      <c r="BJ1048" s="4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</row>
    <row r="1049" spans="1:81" hidden="1" x14ac:dyDescent="0.25">
      <c r="A1049" s="4"/>
      <c r="B1049" s="21"/>
      <c r="C1049" s="4"/>
      <c r="D1049" s="30"/>
      <c r="E1049" s="30"/>
      <c r="F1049" s="31"/>
      <c r="G1049" s="31"/>
      <c r="H1049" s="31"/>
      <c r="I1049" s="31"/>
      <c r="J1049" s="31"/>
      <c r="K1049" s="31"/>
      <c r="BJ1049" s="4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</row>
    <row r="1050" spans="1:81" hidden="1" x14ac:dyDescent="0.25">
      <c r="A1050" s="4"/>
      <c r="B1050" s="21"/>
      <c r="C1050" s="4"/>
      <c r="D1050" s="30"/>
      <c r="E1050" s="30"/>
      <c r="F1050" s="31"/>
      <c r="G1050" s="31"/>
      <c r="H1050" s="31"/>
      <c r="I1050" s="31"/>
      <c r="J1050" s="31"/>
      <c r="K1050" s="31"/>
      <c r="BJ1050" s="4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</row>
    <row r="1051" spans="1:81" hidden="1" x14ac:dyDescent="0.25">
      <c r="A1051" s="4"/>
      <c r="B1051" s="21"/>
      <c r="C1051" s="4"/>
      <c r="D1051" s="30"/>
      <c r="E1051" s="30"/>
      <c r="F1051" s="31"/>
      <c r="G1051" s="31"/>
      <c r="H1051" s="31"/>
      <c r="I1051" s="31"/>
      <c r="J1051" s="31"/>
      <c r="K1051" s="31"/>
      <c r="BJ1051" s="4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</row>
    <row r="1052" spans="1:81" hidden="1" x14ac:dyDescent="0.25">
      <c r="A1052" s="4"/>
      <c r="B1052" s="21"/>
      <c r="C1052" s="4"/>
      <c r="D1052" s="30"/>
      <c r="E1052" s="30"/>
      <c r="F1052" s="31"/>
      <c r="G1052" s="31"/>
      <c r="H1052" s="31"/>
      <c r="I1052" s="31"/>
      <c r="J1052" s="31"/>
      <c r="K1052" s="31"/>
      <c r="BJ1052" s="4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</row>
    <row r="1053" spans="1:81" hidden="1" x14ac:dyDescent="0.25">
      <c r="A1053" s="4"/>
      <c r="B1053" s="21"/>
      <c r="C1053" s="4"/>
      <c r="D1053" s="30"/>
      <c r="E1053" s="30"/>
      <c r="F1053" s="31"/>
      <c r="G1053" s="31"/>
      <c r="H1053" s="31"/>
      <c r="I1053" s="31"/>
      <c r="J1053" s="31"/>
      <c r="K1053" s="31"/>
      <c r="BJ1053" s="4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</row>
    <row r="1054" spans="1:81" hidden="1" x14ac:dyDescent="0.25">
      <c r="A1054" s="4"/>
      <c r="B1054" s="21"/>
      <c r="C1054" s="4"/>
      <c r="D1054" s="30"/>
      <c r="E1054" s="30"/>
      <c r="F1054" s="31"/>
      <c r="G1054" s="31"/>
      <c r="H1054" s="31"/>
      <c r="I1054" s="31"/>
      <c r="J1054" s="31"/>
      <c r="K1054" s="31"/>
      <c r="BJ1054" s="4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</row>
    <row r="1055" spans="1:81" hidden="1" x14ac:dyDescent="0.25">
      <c r="A1055" s="4"/>
      <c r="B1055" s="21"/>
      <c r="C1055" s="4"/>
      <c r="D1055" s="30"/>
      <c r="E1055" s="30"/>
      <c r="F1055" s="31"/>
      <c r="G1055" s="31"/>
      <c r="H1055" s="31"/>
      <c r="I1055" s="31"/>
      <c r="J1055" s="31"/>
      <c r="K1055" s="31"/>
      <c r="BJ1055" s="4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</row>
    <row r="1056" spans="1:81" hidden="1" x14ac:dyDescent="0.25">
      <c r="A1056" s="4"/>
      <c r="B1056" s="21"/>
      <c r="C1056" s="4"/>
      <c r="D1056" s="30"/>
      <c r="E1056" s="30"/>
      <c r="F1056" s="31"/>
      <c r="G1056" s="31"/>
      <c r="H1056" s="31"/>
      <c r="I1056" s="31"/>
      <c r="J1056" s="31"/>
      <c r="K1056" s="31"/>
      <c r="BJ1056" s="4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</row>
    <row r="1057" spans="1:81" hidden="1" x14ac:dyDescent="0.25">
      <c r="A1057" s="4"/>
      <c r="B1057" s="21"/>
      <c r="C1057" s="4"/>
      <c r="D1057" s="30"/>
      <c r="E1057" s="30"/>
      <c r="F1057" s="31"/>
      <c r="G1057" s="31"/>
      <c r="H1057" s="31"/>
      <c r="I1057" s="31"/>
      <c r="J1057" s="31"/>
      <c r="K1057" s="31"/>
      <c r="BJ1057" s="4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</row>
    <row r="1058" spans="1:81" hidden="1" x14ac:dyDescent="0.25">
      <c r="A1058" s="4"/>
      <c r="B1058" s="21"/>
      <c r="C1058" s="4"/>
      <c r="D1058" s="30"/>
      <c r="E1058" s="30"/>
      <c r="F1058" s="31"/>
      <c r="G1058" s="31"/>
      <c r="H1058" s="31"/>
      <c r="I1058" s="31"/>
      <c r="J1058" s="31"/>
      <c r="K1058" s="31"/>
      <c r="BJ1058" s="4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</row>
    <row r="1059" spans="1:81" hidden="1" x14ac:dyDescent="0.25">
      <c r="A1059" s="4"/>
      <c r="B1059" s="21"/>
      <c r="C1059" s="4"/>
      <c r="D1059" s="30"/>
      <c r="E1059" s="30"/>
      <c r="F1059" s="31"/>
      <c r="G1059" s="31"/>
      <c r="H1059" s="31"/>
      <c r="I1059" s="31"/>
      <c r="J1059" s="31"/>
      <c r="K1059" s="31"/>
      <c r="BJ1059" s="4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</row>
    <row r="1060" spans="1:81" hidden="1" x14ac:dyDescent="0.25">
      <c r="A1060" s="4"/>
      <c r="B1060" s="21"/>
      <c r="C1060" s="4"/>
      <c r="D1060" s="30"/>
      <c r="E1060" s="30"/>
      <c r="F1060" s="31"/>
      <c r="G1060" s="31"/>
      <c r="H1060" s="31"/>
      <c r="I1060" s="31"/>
      <c r="J1060" s="31"/>
      <c r="K1060" s="31"/>
      <c r="BJ1060" s="4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</row>
    <row r="1061" spans="1:81" hidden="1" x14ac:dyDescent="0.25">
      <c r="A1061" s="4"/>
      <c r="B1061" s="21"/>
      <c r="C1061" s="4"/>
      <c r="D1061" s="30"/>
      <c r="E1061" s="30"/>
      <c r="F1061" s="31"/>
      <c r="G1061" s="31"/>
      <c r="H1061" s="31"/>
      <c r="I1061" s="31"/>
      <c r="J1061" s="31"/>
      <c r="K1061" s="31"/>
      <c r="BJ1061" s="4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</row>
    <row r="1062" spans="1:81" hidden="1" x14ac:dyDescent="0.25">
      <c r="A1062" s="4"/>
      <c r="B1062" s="21"/>
      <c r="C1062" s="4"/>
      <c r="D1062" s="30"/>
      <c r="E1062" s="30"/>
      <c r="F1062" s="31"/>
      <c r="G1062" s="31"/>
      <c r="H1062" s="31"/>
      <c r="I1062" s="31"/>
      <c r="J1062" s="31"/>
      <c r="K1062" s="31"/>
      <c r="BJ1062" s="4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</row>
    <row r="1063" spans="1:81" hidden="1" x14ac:dyDescent="0.25">
      <c r="A1063" s="4"/>
      <c r="B1063" s="21"/>
      <c r="C1063" s="4"/>
      <c r="D1063" s="30"/>
      <c r="E1063" s="30"/>
      <c r="F1063" s="31"/>
      <c r="G1063" s="31"/>
      <c r="H1063" s="31"/>
      <c r="I1063" s="31"/>
      <c r="J1063" s="31"/>
      <c r="K1063" s="31"/>
      <c r="BJ1063" s="4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</row>
    <row r="1064" spans="1:81" hidden="1" x14ac:dyDescent="0.25">
      <c r="A1064" s="4"/>
      <c r="B1064" s="21"/>
      <c r="C1064" s="4"/>
      <c r="D1064" s="30"/>
      <c r="E1064" s="30"/>
      <c r="F1064" s="31"/>
      <c r="G1064" s="31"/>
      <c r="H1064" s="31"/>
      <c r="I1064" s="31"/>
      <c r="J1064" s="31"/>
      <c r="K1064" s="31"/>
      <c r="BJ1064" s="4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</row>
    <row r="1065" spans="1:81" hidden="1" x14ac:dyDescent="0.25">
      <c r="A1065" s="4"/>
      <c r="B1065" s="21"/>
      <c r="C1065" s="4"/>
      <c r="D1065" s="30"/>
      <c r="E1065" s="30"/>
      <c r="F1065" s="31"/>
      <c r="G1065" s="31"/>
      <c r="H1065" s="31"/>
      <c r="I1065" s="31"/>
      <c r="J1065" s="31"/>
      <c r="K1065" s="31"/>
      <c r="BJ1065" s="4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</row>
    <row r="1066" spans="1:81" hidden="1" x14ac:dyDescent="0.25">
      <c r="A1066" s="4"/>
      <c r="B1066" s="21"/>
      <c r="C1066" s="4"/>
      <c r="D1066" s="30"/>
      <c r="E1066" s="30"/>
      <c r="F1066" s="31"/>
      <c r="G1066" s="31"/>
      <c r="H1066" s="31"/>
      <c r="I1066" s="31"/>
      <c r="J1066" s="31"/>
      <c r="K1066" s="31"/>
      <c r="BJ1066" s="4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</row>
    <row r="1067" spans="1:81" hidden="1" x14ac:dyDescent="0.25">
      <c r="A1067" s="4"/>
      <c r="B1067" s="21"/>
      <c r="C1067" s="4"/>
      <c r="D1067" s="30"/>
      <c r="E1067" s="30"/>
      <c r="F1067" s="31"/>
      <c r="G1067" s="31"/>
      <c r="H1067" s="31"/>
      <c r="I1067" s="31"/>
      <c r="J1067" s="31"/>
      <c r="K1067" s="31"/>
      <c r="BJ1067" s="4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</row>
    <row r="1068" spans="1:81" hidden="1" x14ac:dyDescent="0.25">
      <c r="A1068" s="4"/>
      <c r="B1068" s="21"/>
      <c r="C1068" s="4"/>
      <c r="D1068" s="30"/>
      <c r="E1068" s="30"/>
      <c r="F1068" s="31"/>
      <c r="G1068" s="31"/>
      <c r="H1068" s="31"/>
      <c r="I1068" s="31"/>
      <c r="J1068" s="31"/>
      <c r="K1068" s="31"/>
      <c r="BJ1068" s="4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</row>
    <row r="1069" spans="1:81" hidden="1" x14ac:dyDescent="0.25">
      <c r="A1069" s="4"/>
      <c r="B1069" s="21"/>
      <c r="C1069" s="4"/>
      <c r="D1069" s="30"/>
      <c r="E1069" s="30"/>
      <c r="F1069" s="31"/>
      <c r="G1069" s="31"/>
      <c r="H1069" s="31"/>
      <c r="I1069" s="31"/>
      <c r="J1069" s="31"/>
      <c r="K1069" s="31"/>
      <c r="BJ1069" s="4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</row>
    <row r="1070" spans="1:81" hidden="1" x14ac:dyDescent="0.25">
      <c r="A1070" s="4"/>
      <c r="B1070" s="21"/>
      <c r="C1070" s="4"/>
      <c r="D1070" s="30"/>
      <c r="E1070" s="30"/>
      <c r="F1070" s="31"/>
      <c r="G1070" s="31"/>
      <c r="H1070" s="31"/>
      <c r="I1070" s="31"/>
      <c r="J1070" s="31"/>
      <c r="K1070" s="31"/>
      <c r="BJ1070" s="4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</row>
    <row r="1071" spans="1:81" hidden="1" x14ac:dyDescent="0.25">
      <c r="A1071" s="4"/>
      <c r="B1071" s="21"/>
      <c r="C1071" s="4"/>
      <c r="D1071" s="30"/>
      <c r="E1071" s="30"/>
      <c r="F1071" s="31"/>
      <c r="G1071" s="31"/>
      <c r="H1071" s="31"/>
      <c r="I1071" s="31"/>
      <c r="J1071" s="31"/>
      <c r="K1071" s="31"/>
      <c r="BJ1071" s="4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</row>
    <row r="1072" spans="1:81" hidden="1" x14ac:dyDescent="0.25">
      <c r="A1072" s="4"/>
      <c r="B1072" s="21"/>
      <c r="C1072" s="4"/>
      <c r="D1072" s="30"/>
      <c r="E1072" s="30"/>
      <c r="F1072" s="31"/>
      <c r="G1072" s="31"/>
      <c r="H1072" s="31"/>
      <c r="I1072" s="31"/>
      <c r="J1072" s="31"/>
      <c r="K1072" s="31"/>
      <c r="BJ1072" s="4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</row>
    <row r="1073" spans="1:81" hidden="1" x14ac:dyDescent="0.25">
      <c r="A1073" s="4"/>
      <c r="B1073" s="21"/>
      <c r="C1073" s="4"/>
      <c r="D1073" s="30"/>
      <c r="E1073" s="30"/>
      <c r="F1073" s="31"/>
      <c r="G1073" s="31"/>
      <c r="H1073" s="31"/>
      <c r="I1073" s="31"/>
      <c r="J1073" s="31"/>
      <c r="K1073" s="31"/>
      <c r="BJ1073" s="4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</row>
    <row r="1074" spans="1:81" hidden="1" x14ac:dyDescent="0.25">
      <c r="A1074" s="4"/>
      <c r="B1074" s="21"/>
      <c r="C1074" s="4"/>
      <c r="D1074" s="30"/>
      <c r="E1074" s="30"/>
      <c r="F1074" s="31"/>
      <c r="G1074" s="31"/>
      <c r="H1074" s="31"/>
      <c r="I1074" s="31"/>
      <c r="J1074" s="31"/>
      <c r="K1074" s="31"/>
      <c r="BJ1074" s="4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</row>
    <row r="1075" spans="1:81" hidden="1" x14ac:dyDescent="0.25">
      <c r="A1075" s="4"/>
      <c r="B1075" s="21"/>
      <c r="C1075" s="4"/>
      <c r="D1075" s="30"/>
      <c r="E1075" s="30"/>
      <c r="F1075" s="31"/>
      <c r="G1075" s="31"/>
      <c r="H1075" s="31"/>
      <c r="I1075" s="31"/>
      <c r="J1075" s="31"/>
      <c r="K1075" s="31"/>
      <c r="BJ1075" s="4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</row>
    <row r="1076" spans="1:81" hidden="1" x14ac:dyDescent="0.25">
      <c r="A1076" s="4"/>
      <c r="B1076" s="21"/>
      <c r="C1076" s="4"/>
      <c r="D1076" s="30"/>
      <c r="E1076" s="30"/>
      <c r="F1076" s="31"/>
      <c r="G1076" s="31"/>
      <c r="H1076" s="31"/>
      <c r="I1076" s="31"/>
      <c r="J1076" s="31"/>
      <c r="K1076" s="31"/>
      <c r="BJ1076" s="4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</row>
    <row r="1077" spans="1:81" hidden="1" x14ac:dyDescent="0.25">
      <c r="A1077" s="4"/>
      <c r="B1077" s="21"/>
      <c r="C1077" s="4"/>
      <c r="D1077" s="30"/>
      <c r="E1077" s="30"/>
      <c r="F1077" s="31"/>
      <c r="G1077" s="31"/>
      <c r="H1077" s="31"/>
      <c r="I1077" s="31"/>
      <c r="J1077" s="31"/>
      <c r="K1077" s="31"/>
      <c r="BJ1077" s="4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</row>
    <row r="1078" spans="1:81" hidden="1" x14ac:dyDescent="0.25">
      <c r="A1078" s="4"/>
      <c r="B1078" s="21"/>
      <c r="C1078" s="4"/>
      <c r="D1078" s="30"/>
      <c r="E1078" s="30"/>
      <c r="F1078" s="31"/>
      <c r="G1078" s="31"/>
      <c r="H1078" s="31"/>
      <c r="I1078" s="31"/>
      <c r="J1078" s="31"/>
      <c r="K1078" s="31"/>
      <c r="BJ1078" s="4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</row>
    <row r="1079" spans="1:81" hidden="1" x14ac:dyDescent="0.25">
      <c r="A1079" s="4"/>
      <c r="B1079" s="21"/>
      <c r="C1079" s="4"/>
      <c r="D1079" s="30"/>
      <c r="E1079" s="30"/>
      <c r="F1079" s="31"/>
      <c r="G1079" s="31"/>
      <c r="H1079" s="31"/>
      <c r="I1079" s="31"/>
      <c r="J1079" s="31"/>
      <c r="K1079" s="31"/>
      <c r="BJ1079" s="4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</row>
    <row r="1080" spans="1:81" hidden="1" x14ac:dyDescent="0.25">
      <c r="A1080" s="4"/>
      <c r="B1080" s="21"/>
      <c r="C1080" s="4"/>
      <c r="D1080" s="30"/>
      <c r="E1080" s="30"/>
      <c r="F1080" s="31"/>
      <c r="G1080" s="31"/>
      <c r="H1080" s="31"/>
      <c r="I1080" s="31"/>
      <c r="J1080" s="31"/>
      <c r="K1080" s="31"/>
      <c r="BJ1080" s="4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</row>
    <row r="1081" spans="1:81" hidden="1" x14ac:dyDescent="0.25">
      <c r="A1081" s="4"/>
      <c r="B1081" s="21"/>
      <c r="C1081" s="4"/>
      <c r="D1081" s="30"/>
      <c r="E1081" s="30"/>
      <c r="F1081" s="31"/>
      <c r="G1081" s="31"/>
      <c r="H1081" s="31"/>
      <c r="I1081" s="31"/>
      <c r="J1081" s="31"/>
      <c r="K1081" s="31"/>
      <c r="BJ1081" s="4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</row>
    <row r="1082" spans="1:81" hidden="1" x14ac:dyDescent="0.25">
      <c r="A1082" s="4"/>
      <c r="B1082" s="21"/>
      <c r="C1082" s="4"/>
      <c r="D1082" s="30"/>
      <c r="E1082" s="30"/>
      <c r="F1082" s="31"/>
      <c r="G1082" s="31"/>
      <c r="H1082" s="31"/>
      <c r="I1082" s="31"/>
      <c r="J1082" s="31"/>
      <c r="K1082" s="31"/>
      <c r="BJ1082" s="4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</row>
    <row r="1083" spans="1:81" hidden="1" x14ac:dyDescent="0.25">
      <c r="A1083" s="4"/>
      <c r="B1083" s="21"/>
      <c r="C1083" s="4"/>
      <c r="D1083" s="30"/>
      <c r="E1083" s="30"/>
      <c r="F1083" s="31"/>
      <c r="G1083" s="31"/>
      <c r="H1083" s="31"/>
      <c r="I1083" s="31"/>
      <c r="J1083" s="31"/>
      <c r="K1083" s="31"/>
      <c r="BJ1083" s="4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</row>
    <row r="1084" spans="1:81" hidden="1" x14ac:dyDescent="0.25">
      <c r="A1084" s="4"/>
      <c r="B1084" s="21"/>
      <c r="C1084" s="4"/>
      <c r="D1084" s="30"/>
      <c r="E1084" s="30"/>
      <c r="F1084" s="31"/>
      <c r="G1084" s="31"/>
      <c r="H1084" s="31"/>
      <c r="I1084" s="31"/>
      <c r="J1084" s="31"/>
      <c r="K1084" s="31"/>
      <c r="BJ1084" s="4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</row>
    <row r="1085" spans="1:81" hidden="1" x14ac:dyDescent="0.25">
      <c r="A1085" s="4"/>
      <c r="B1085" s="21"/>
      <c r="C1085" s="4"/>
      <c r="D1085" s="30"/>
      <c r="E1085" s="30"/>
      <c r="F1085" s="31"/>
      <c r="G1085" s="31"/>
      <c r="H1085" s="31"/>
      <c r="I1085" s="31"/>
      <c r="J1085" s="31"/>
      <c r="K1085" s="31"/>
      <c r="BJ1085" s="4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</row>
    <row r="1086" spans="1:81" hidden="1" x14ac:dyDescent="0.25">
      <c r="A1086" s="4"/>
      <c r="B1086" s="21"/>
      <c r="C1086" s="4"/>
      <c r="D1086" s="30"/>
      <c r="E1086" s="30"/>
      <c r="F1086" s="31"/>
      <c r="G1086" s="31"/>
      <c r="H1086" s="31"/>
      <c r="I1086" s="31"/>
      <c r="J1086" s="31"/>
      <c r="K1086" s="31"/>
      <c r="BJ1086" s="4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</row>
    <row r="1087" spans="1:81" hidden="1" x14ac:dyDescent="0.25">
      <c r="A1087" s="4"/>
      <c r="B1087" s="21"/>
      <c r="C1087" s="4"/>
      <c r="D1087" s="30"/>
      <c r="E1087" s="30"/>
      <c r="F1087" s="31"/>
      <c r="G1087" s="31"/>
      <c r="H1087" s="31"/>
      <c r="I1087" s="31"/>
      <c r="J1087" s="31"/>
      <c r="K1087" s="31"/>
      <c r="BJ1087" s="4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</row>
    <row r="1088" spans="1:81" hidden="1" x14ac:dyDescent="0.25">
      <c r="A1088" s="4"/>
      <c r="B1088" s="21"/>
      <c r="C1088" s="4"/>
      <c r="D1088" s="30"/>
      <c r="E1088" s="30"/>
      <c r="F1088" s="31"/>
      <c r="G1088" s="31"/>
      <c r="H1088" s="31"/>
      <c r="I1088" s="31"/>
      <c r="J1088" s="31"/>
      <c r="K1088" s="31"/>
      <c r="BJ1088" s="4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</row>
    <row r="1089" spans="1:81" hidden="1" x14ac:dyDescent="0.25">
      <c r="A1089" s="4"/>
      <c r="B1089" s="21"/>
      <c r="C1089" s="4"/>
      <c r="D1089" s="30"/>
      <c r="E1089" s="30"/>
      <c r="F1089" s="31"/>
      <c r="G1089" s="31"/>
      <c r="H1089" s="31"/>
      <c r="I1089" s="31"/>
      <c r="J1089" s="31"/>
      <c r="K1089" s="31"/>
      <c r="BJ1089" s="4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</row>
    <row r="1090" spans="1:81" hidden="1" x14ac:dyDescent="0.25">
      <c r="A1090" s="4"/>
      <c r="B1090" s="21"/>
      <c r="C1090" s="4"/>
      <c r="D1090" s="30"/>
      <c r="E1090" s="30"/>
      <c r="F1090" s="31"/>
      <c r="G1090" s="31"/>
      <c r="H1090" s="31"/>
      <c r="I1090" s="31"/>
      <c r="J1090" s="31"/>
      <c r="K1090" s="31"/>
      <c r="BJ1090" s="4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</row>
    <row r="1091" spans="1:81" hidden="1" x14ac:dyDescent="0.25">
      <c r="A1091" s="4"/>
      <c r="B1091" s="21"/>
      <c r="C1091" s="4"/>
      <c r="D1091" s="30"/>
      <c r="E1091" s="30"/>
      <c r="F1091" s="31"/>
      <c r="G1091" s="31"/>
      <c r="H1091" s="31"/>
      <c r="I1091" s="31"/>
      <c r="J1091" s="31"/>
      <c r="K1091" s="31"/>
      <c r="BJ1091" s="4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</row>
    <row r="1092" spans="1:81" hidden="1" x14ac:dyDescent="0.25">
      <c r="A1092" s="4"/>
      <c r="B1092" s="21"/>
      <c r="C1092" s="4"/>
      <c r="D1092" s="30"/>
      <c r="E1092" s="30"/>
      <c r="F1092" s="31"/>
      <c r="G1092" s="31"/>
      <c r="H1092" s="31"/>
      <c r="I1092" s="31"/>
      <c r="J1092" s="31"/>
      <c r="K1092" s="31"/>
      <c r="BJ1092" s="4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</row>
    <row r="1093" spans="1:81" hidden="1" x14ac:dyDescent="0.25">
      <c r="A1093" s="4"/>
      <c r="B1093" s="21"/>
      <c r="C1093" s="4"/>
      <c r="D1093" s="30"/>
      <c r="E1093" s="30"/>
      <c r="F1093" s="31"/>
      <c r="G1093" s="31"/>
      <c r="H1093" s="31"/>
      <c r="I1093" s="31"/>
      <c r="J1093" s="31"/>
      <c r="K1093" s="31"/>
      <c r="BJ1093" s="4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</row>
    <row r="1094" spans="1:81" hidden="1" x14ac:dyDescent="0.25">
      <c r="A1094" s="4"/>
      <c r="B1094" s="21"/>
      <c r="C1094" s="4"/>
      <c r="D1094" s="30"/>
      <c r="E1094" s="30"/>
      <c r="F1094" s="31"/>
      <c r="G1094" s="31"/>
      <c r="H1094" s="31"/>
      <c r="I1094" s="31"/>
      <c r="J1094" s="31"/>
      <c r="K1094" s="31"/>
      <c r="BJ1094" s="4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</row>
    <row r="1095" spans="1:81" hidden="1" x14ac:dyDescent="0.25">
      <c r="A1095" s="4"/>
      <c r="B1095" s="21"/>
      <c r="C1095" s="4"/>
      <c r="D1095" s="30"/>
      <c r="E1095" s="30"/>
      <c r="F1095" s="31"/>
      <c r="G1095" s="31"/>
      <c r="H1095" s="31"/>
      <c r="I1095" s="31"/>
      <c r="J1095" s="31"/>
      <c r="K1095" s="31"/>
      <c r="BJ1095" s="4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</row>
    <row r="1096" spans="1:81" hidden="1" x14ac:dyDescent="0.25">
      <c r="A1096" s="4"/>
      <c r="B1096" s="21"/>
      <c r="C1096" s="4"/>
      <c r="D1096" s="30"/>
      <c r="E1096" s="30"/>
      <c r="F1096" s="31"/>
      <c r="G1096" s="31"/>
      <c r="H1096" s="31"/>
      <c r="I1096" s="31"/>
      <c r="J1096" s="31"/>
      <c r="K1096" s="31"/>
      <c r="BJ1096" s="4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</row>
    <row r="1097" spans="1:81" hidden="1" x14ac:dyDescent="0.25">
      <c r="A1097" s="4"/>
      <c r="B1097" s="21"/>
      <c r="C1097" s="4"/>
      <c r="D1097" s="30"/>
      <c r="E1097" s="30"/>
      <c r="F1097" s="31"/>
      <c r="G1097" s="31"/>
      <c r="H1097" s="31"/>
      <c r="I1097" s="31"/>
      <c r="J1097" s="31"/>
      <c r="K1097" s="31"/>
      <c r="BJ1097" s="4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</row>
    <row r="1098" spans="1:81" hidden="1" x14ac:dyDescent="0.25">
      <c r="A1098" s="4"/>
      <c r="B1098" s="21"/>
      <c r="C1098" s="4"/>
      <c r="D1098" s="30"/>
      <c r="E1098" s="30"/>
      <c r="F1098" s="31"/>
      <c r="G1098" s="31"/>
      <c r="H1098" s="31"/>
      <c r="I1098" s="31"/>
      <c r="J1098" s="31"/>
      <c r="K1098" s="31"/>
      <c r="BJ1098" s="4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</row>
    <row r="1099" spans="1:81" hidden="1" x14ac:dyDescent="0.25">
      <c r="A1099" s="4"/>
      <c r="B1099" s="21"/>
      <c r="C1099" s="4"/>
      <c r="D1099" s="30"/>
      <c r="E1099" s="30"/>
      <c r="F1099" s="31"/>
      <c r="G1099" s="31"/>
      <c r="H1099" s="31"/>
      <c r="I1099" s="31"/>
      <c r="J1099" s="31"/>
      <c r="K1099" s="31"/>
      <c r="BJ1099" s="4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</row>
    <row r="1100" spans="1:81" hidden="1" x14ac:dyDescent="0.25">
      <c r="A1100" s="4"/>
      <c r="B1100" s="21"/>
      <c r="C1100" s="4"/>
      <c r="D1100" s="30"/>
      <c r="E1100" s="30"/>
      <c r="F1100" s="31"/>
      <c r="G1100" s="31"/>
      <c r="H1100" s="31"/>
      <c r="I1100" s="31"/>
      <c r="J1100" s="31"/>
      <c r="K1100" s="31"/>
      <c r="BJ1100" s="4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</row>
    <row r="1101" spans="1:81" hidden="1" x14ac:dyDescent="0.25">
      <c r="A1101" s="4"/>
      <c r="B1101" s="21"/>
      <c r="C1101" s="4"/>
      <c r="D1101" s="30"/>
      <c r="E1101" s="30"/>
      <c r="F1101" s="31"/>
      <c r="G1101" s="31"/>
      <c r="H1101" s="31"/>
      <c r="I1101" s="31"/>
      <c r="J1101" s="31"/>
      <c r="K1101" s="31"/>
      <c r="BJ1101" s="4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</row>
    <row r="1102" spans="1:81" hidden="1" x14ac:dyDescent="0.25">
      <c r="A1102" s="4"/>
      <c r="B1102" s="21"/>
      <c r="C1102" s="4"/>
      <c r="D1102" s="30"/>
      <c r="E1102" s="30"/>
      <c r="F1102" s="31"/>
      <c r="G1102" s="31"/>
      <c r="H1102" s="31"/>
      <c r="I1102" s="31"/>
      <c r="J1102" s="31"/>
      <c r="K1102" s="31"/>
      <c r="BJ1102" s="4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</row>
    <row r="1103" spans="1:81" hidden="1" x14ac:dyDescent="0.25">
      <c r="A1103" s="4"/>
      <c r="B1103" s="21"/>
      <c r="C1103" s="4"/>
      <c r="D1103" s="30"/>
      <c r="E1103" s="30"/>
      <c r="F1103" s="31"/>
      <c r="G1103" s="31"/>
      <c r="H1103" s="31"/>
      <c r="I1103" s="31"/>
      <c r="J1103" s="31"/>
      <c r="K1103" s="31"/>
      <c r="BJ1103" s="4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</row>
    <row r="1104" spans="1:81" hidden="1" x14ac:dyDescent="0.25">
      <c r="A1104" s="4"/>
      <c r="B1104" s="21"/>
      <c r="C1104" s="4"/>
      <c r="D1104" s="30"/>
      <c r="E1104" s="30"/>
      <c r="F1104" s="31"/>
      <c r="G1104" s="31"/>
      <c r="H1104" s="31"/>
      <c r="I1104" s="31"/>
      <c r="J1104" s="31"/>
      <c r="K1104" s="31"/>
      <c r="BJ1104" s="4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</row>
    <row r="1105" spans="1:81" hidden="1" x14ac:dyDescent="0.25">
      <c r="A1105" s="4"/>
      <c r="B1105" s="21"/>
      <c r="C1105" s="4"/>
      <c r="D1105" s="30"/>
      <c r="E1105" s="30"/>
      <c r="F1105" s="31"/>
      <c r="G1105" s="31"/>
      <c r="H1105" s="31"/>
      <c r="I1105" s="31"/>
      <c r="J1105" s="31"/>
      <c r="K1105" s="31"/>
      <c r="BJ1105" s="4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</row>
    <row r="1106" spans="1:81" hidden="1" x14ac:dyDescent="0.25">
      <c r="A1106" s="4"/>
      <c r="B1106" s="21"/>
      <c r="C1106" s="4"/>
      <c r="D1106" s="30"/>
      <c r="E1106" s="30"/>
      <c r="F1106" s="31"/>
      <c r="G1106" s="31"/>
      <c r="H1106" s="31"/>
      <c r="I1106" s="31"/>
      <c r="J1106" s="31"/>
      <c r="K1106" s="31"/>
      <c r="BJ1106" s="4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</row>
    <row r="1107" spans="1:81" hidden="1" x14ac:dyDescent="0.25">
      <c r="A1107" s="4"/>
      <c r="B1107" s="21"/>
      <c r="C1107" s="4"/>
      <c r="D1107" s="30"/>
      <c r="E1107" s="30"/>
      <c r="F1107" s="31"/>
      <c r="G1107" s="31"/>
      <c r="H1107" s="31"/>
      <c r="I1107" s="31"/>
      <c r="J1107" s="31"/>
      <c r="K1107" s="31"/>
      <c r="BJ1107" s="4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</row>
    <row r="1108" spans="1:81" hidden="1" x14ac:dyDescent="0.25">
      <c r="A1108" s="4"/>
      <c r="B1108" s="21"/>
      <c r="C1108" s="4"/>
      <c r="D1108" s="30"/>
      <c r="E1108" s="30"/>
      <c r="F1108" s="31"/>
      <c r="G1108" s="31"/>
      <c r="H1108" s="31"/>
      <c r="I1108" s="31"/>
      <c r="J1108" s="31"/>
      <c r="K1108" s="31"/>
      <c r="BJ1108" s="4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</row>
    <row r="1109" spans="1:81" hidden="1" x14ac:dyDescent="0.25">
      <c r="A1109" s="4"/>
      <c r="B1109" s="21"/>
      <c r="C1109" s="4"/>
      <c r="D1109" s="30"/>
      <c r="E1109" s="30"/>
      <c r="F1109" s="31"/>
      <c r="G1109" s="31"/>
      <c r="H1109" s="31"/>
      <c r="I1109" s="31"/>
      <c r="J1109" s="31"/>
      <c r="K1109" s="31"/>
      <c r="BJ1109" s="4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</row>
    <row r="1110" spans="1:81" hidden="1" x14ac:dyDescent="0.25">
      <c r="A1110" s="4"/>
      <c r="B1110" s="21"/>
      <c r="C1110" s="4"/>
      <c r="D1110" s="30"/>
      <c r="E1110" s="30"/>
      <c r="F1110" s="31"/>
      <c r="G1110" s="31"/>
      <c r="H1110" s="31"/>
      <c r="I1110" s="31"/>
      <c r="J1110" s="31"/>
      <c r="K1110" s="31"/>
      <c r="BJ1110" s="4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</row>
    <row r="1111" spans="1:81" hidden="1" x14ac:dyDescent="0.25">
      <c r="A1111" s="4"/>
      <c r="B1111" s="21"/>
      <c r="C1111" s="4"/>
      <c r="D1111" s="30"/>
      <c r="E1111" s="30"/>
      <c r="F1111" s="31"/>
      <c r="G1111" s="31"/>
      <c r="H1111" s="31"/>
      <c r="I1111" s="31"/>
      <c r="J1111" s="31"/>
      <c r="K1111" s="31"/>
      <c r="BJ1111" s="4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</row>
    <row r="1112" spans="1:81" hidden="1" x14ac:dyDescent="0.25">
      <c r="A1112" s="4"/>
      <c r="B1112" s="21"/>
      <c r="C1112" s="4"/>
      <c r="D1112" s="30"/>
      <c r="E1112" s="30"/>
      <c r="F1112" s="31"/>
      <c r="G1112" s="31"/>
      <c r="H1112" s="31"/>
      <c r="I1112" s="31"/>
      <c r="J1112" s="31"/>
      <c r="K1112" s="31"/>
      <c r="BJ1112" s="4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</row>
    <row r="1113" spans="1:81" hidden="1" x14ac:dyDescent="0.25">
      <c r="A1113" s="4"/>
      <c r="B1113" s="21"/>
      <c r="C1113" s="4"/>
      <c r="D1113" s="30"/>
      <c r="E1113" s="30"/>
      <c r="F1113" s="31"/>
      <c r="G1113" s="31"/>
      <c r="H1113" s="31"/>
      <c r="I1113" s="31"/>
      <c r="J1113" s="31"/>
      <c r="K1113" s="31"/>
      <c r="BJ1113" s="4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</row>
    <row r="1114" spans="1:81" hidden="1" x14ac:dyDescent="0.25">
      <c r="A1114" s="4"/>
      <c r="B1114" s="21"/>
      <c r="C1114" s="4"/>
      <c r="D1114" s="30"/>
      <c r="E1114" s="30"/>
      <c r="F1114" s="31"/>
      <c r="G1114" s="31"/>
      <c r="H1114" s="31"/>
      <c r="I1114" s="31"/>
      <c r="J1114" s="31"/>
      <c r="K1114" s="31"/>
      <c r="BJ1114" s="4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</row>
    <row r="1115" spans="1:81" hidden="1" x14ac:dyDescent="0.25">
      <c r="A1115" s="4"/>
      <c r="B1115" s="21"/>
      <c r="C1115" s="4"/>
      <c r="D1115" s="30"/>
      <c r="E1115" s="30"/>
      <c r="F1115" s="31"/>
      <c r="G1115" s="31"/>
      <c r="H1115" s="31"/>
      <c r="I1115" s="31"/>
      <c r="J1115" s="31"/>
      <c r="K1115" s="31"/>
      <c r="BJ1115" s="4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</row>
    <row r="1116" spans="1:81" hidden="1" x14ac:dyDescent="0.25">
      <c r="A1116" s="4"/>
      <c r="B1116" s="21"/>
      <c r="C1116" s="4"/>
      <c r="D1116" s="30"/>
      <c r="E1116" s="30"/>
      <c r="F1116" s="31"/>
      <c r="G1116" s="31"/>
      <c r="H1116" s="31"/>
      <c r="I1116" s="31"/>
      <c r="J1116" s="31"/>
      <c r="K1116" s="31"/>
      <c r="BJ1116" s="4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</row>
    <row r="1117" spans="1:81" hidden="1" x14ac:dyDescent="0.25">
      <c r="A1117" s="4"/>
      <c r="B1117" s="21"/>
      <c r="C1117" s="4"/>
      <c r="D1117" s="30"/>
      <c r="E1117" s="30"/>
      <c r="F1117" s="31"/>
      <c r="G1117" s="31"/>
      <c r="H1117" s="31"/>
      <c r="I1117" s="31"/>
      <c r="J1117" s="31"/>
      <c r="K1117" s="31"/>
      <c r="BJ1117" s="4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</row>
    <row r="1118" spans="1:81" hidden="1" x14ac:dyDescent="0.25">
      <c r="A1118" s="4"/>
      <c r="B1118" s="21"/>
      <c r="C1118" s="4"/>
      <c r="D1118" s="30"/>
      <c r="E1118" s="30"/>
      <c r="F1118" s="31"/>
      <c r="G1118" s="31"/>
      <c r="H1118" s="31"/>
      <c r="I1118" s="31"/>
      <c r="J1118" s="31"/>
      <c r="K1118" s="31"/>
      <c r="BJ1118" s="4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</row>
    <row r="1119" spans="1:81" hidden="1" x14ac:dyDescent="0.25">
      <c r="A1119" s="4"/>
      <c r="B1119" s="21"/>
      <c r="C1119" s="4"/>
      <c r="D1119" s="30"/>
      <c r="E1119" s="30"/>
      <c r="F1119" s="31"/>
      <c r="G1119" s="31"/>
      <c r="H1119" s="31"/>
      <c r="I1119" s="31"/>
      <c r="J1119" s="31"/>
      <c r="K1119" s="31"/>
      <c r="BJ1119" s="4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</row>
    <row r="1120" spans="1:81" hidden="1" x14ac:dyDescent="0.25">
      <c r="A1120" s="4"/>
      <c r="B1120" s="21"/>
      <c r="C1120" s="4"/>
      <c r="D1120" s="30"/>
      <c r="E1120" s="30"/>
      <c r="F1120" s="31"/>
      <c r="G1120" s="31"/>
      <c r="H1120" s="31"/>
      <c r="I1120" s="31"/>
      <c r="J1120" s="31"/>
      <c r="K1120" s="31"/>
      <c r="BJ1120" s="4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</row>
    <row r="1121" spans="1:81" hidden="1" x14ac:dyDescent="0.25">
      <c r="A1121" s="4"/>
      <c r="B1121" s="21"/>
      <c r="C1121" s="4"/>
      <c r="D1121" s="30"/>
      <c r="E1121" s="30"/>
      <c r="F1121" s="31"/>
      <c r="G1121" s="31"/>
      <c r="H1121" s="31"/>
      <c r="I1121" s="31"/>
      <c r="J1121" s="31"/>
      <c r="K1121" s="31"/>
      <c r="BJ1121" s="4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</row>
    <row r="1122" spans="1:81" hidden="1" x14ac:dyDescent="0.25">
      <c r="A1122" s="4"/>
      <c r="B1122" s="21"/>
      <c r="C1122" s="4"/>
      <c r="D1122" s="30"/>
      <c r="E1122" s="30"/>
      <c r="F1122" s="31"/>
      <c r="G1122" s="31"/>
      <c r="H1122" s="31"/>
      <c r="I1122" s="31"/>
      <c r="J1122" s="31"/>
      <c r="K1122" s="31"/>
      <c r="BJ1122" s="4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</row>
    <row r="1123" spans="1:81" x14ac:dyDescent="0.25"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</row>
    <row r="1124" spans="1:81" x14ac:dyDescent="0.25"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</row>
    <row r="1125" spans="1:81" x14ac:dyDescent="0.25"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</row>
    <row r="1126" spans="1:81" x14ac:dyDescent="0.25"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</row>
    <row r="1127" spans="1:81" x14ac:dyDescent="0.25"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</row>
    <row r="1128" spans="1:81" x14ac:dyDescent="0.25"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</row>
    <row r="1129" spans="1:81" x14ac:dyDescent="0.25"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</row>
    <row r="1130" spans="1:81" x14ac:dyDescent="0.25"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</row>
    <row r="1131" spans="1:81" x14ac:dyDescent="0.25"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</row>
    <row r="1132" spans="1:81" x14ac:dyDescent="0.25"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</row>
    <row r="1133" spans="1:81" x14ac:dyDescent="0.25"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</row>
    <row r="1134" spans="1:81" x14ac:dyDescent="0.25"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</row>
    <row r="1135" spans="1:81" x14ac:dyDescent="0.25"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</row>
    <row r="1136" spans="1:81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</row>
    <row r="1137" spans="1:81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</row>
    <row r="1138" spans="1:81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</row>
    <row r="1139" spans="1:81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</row>
    <row r="1140" spans="1:81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</row>
    <row r="1141" spans="1:81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</row>
    <row r="1142" spans="1:81" x14ac:dyDescent="0.25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80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.85546875" style="7" customWidth="1"/>
    <col min="2" max="2" width="23" style="7" customWidth="1"/>
    <col min="3" max="3" width="52.28515625" style="7" customWidth="1"/>
    <col min="4" max="4" width="18.85546875" style="7" customWidth="1"/>
    <col min="5" max="16384" width="9.140625" style="7"/>
  </cols>
  <sheetData>
    <row r="1" spans="1:82" s="2" customForma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3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s="2" customFormat="1" ht="23.25" x14ac:dyDescent="0.25">
      <c r="A2" s="3"/>
      <c r="B2" s="10" t="s">
        <v>327</v>
      </c>
      <c r="C2" s="11"/>
      <c r="D2" s="8"/>
      <c r="E2" s="3"/>
      <c r="F2" s="3"/>
      <c r="G2" s="3"/>
      <c r="H2" s="3"/>
      <c r="I2" s="3"/>
      <c r="J2" s="3"/>
      <c r="K2" s="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3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x14ac:dyDescent="0.25">
      <c r="A3" s="3"/>
      <c r="B3" s="138"/>
      <c r="C3" s="138"/>
      <c r="D3" s="139"/>
    </row>
    <row r="4" spans="1:82" ht="11.25" customHeight="1" x14ac:dyDescent="0.25">
      <c r="A4" s="4"/>
      <c r="B4" s="140" t="s">
        <v>342</v>
      </c>
      <c r="C4" s="140" t="s">
        <v>343</v>
      </c>
      <c r="D4" s="139"/>
    </row>
    <row r="5" spans="1:82" ht="11.25" customHeight="1" x14ac:dyDescent="0.25">
      <c r="A5" s="4"/>
      <c r="B5" s="139" t="s">
        <v>96</v>
      </c>
      <c r="C5" s="140" t="s">
        <v>344</v>
      </c>
      <c r="D5" s="139"/>
    </row>
    <row r="6" spans="1:82" ht="11.25" customHeight="1" x14ac:dyDescent="0.25">
      <c r="A6" s="4"/>
      <c r="B6" s="139" t="s">
        <v>328</v>
      </c>
      <c r="C6" s="139" t="s">
        <v>345</v>
      </c>
      <c r="D6" s="139"/>
    </row>
    <row r="7" spans="1:82" ht="11.25" customHeight="1" x14ac:dyDescent="0.25">
      <c r="A7" s="4"/>
      <c r="B7" s="139" t="s">
        <v>199</v>
      </c>
      <c r="C7" s="139" t="s">
        <v>329</v>
      </c>
      <c r="D7" s="139"/>
    </row>
    <row r="8" spans="1:82" ht="11.25" customHeight="1" x14ac:dyDescent="0.25">
      <c r="A8" s="4"/>
      <c r="B8" s="139" t="s">
        <v>201</v>
      </c>
      <c r="C8" s="139" t="s">
        <v>330</v>
      </c>
      <c r="D8" s="139"/>
    </row>
    <row r="9" spans="1:82" ht="11.25" customHeight="1" x14ac:dyDescent="0.25">
      <c r="A9" s="4"/>
      <c r="B9" s="139" t="s">
        <v>200</v>
      </c>
      <c r="C9" s="139" t="s">
        <v>331</v>
      </c>
      <c r="D9" s="139"/>
    </row>
    <row r="10" spans="1:82" ht="11.25" customHeight="1" x14ac:dyDescent="0.25">
      <c r="A10" s="4"/>
      <c r="B10" s="139" t="s">
        <v>332</v>
      </c>
      <c r="C10" s="139" t="s">
        <v>333</v>
      </c>
      <c r="D10" s="139"/>
    </row>
    <row r="11" spans="1:82" ht="11.25" customHeight="1" x14ac:dyDescent="0.25">
      <c r="A11" s="4"/>
      <c r="B11" s="139" t="s">
        <v>202</v>
      </c>
      <c r="C11" s="139" t="s">
        <v>334</v>
      </c>
      <c r="D11" s="139"/>
    </row>
    <row r="12" spans="1:82" ht="11.25" customHeight="1" x14ac:dyDescent="0.25">
      <c r="A12" s="4"/>
      <c r="B12" s="139" t="s">
        <v>198</v>
      </c>
      <c r="C12" s="139" t="s">
        <v>335</v>
      </c>
      <c r="D12" s="139"/>
    </row>
    <row r="13" spans="1:82" ht="11.25" customHeight="1" x14ac:dyDescent="0.25">
      <c r="A13" s="4"/>
      <c r="B13" s="139" t="s">
        <v>336</v>
      </c>
      <c r="C13" s="139" t="s">
        <v>337</v>
      </c>
      <c r="D13" s="139"/>
    </row>
    <row r="14" spans="1:82" ht="11.25" customHeight="1" x14ac:dyDescent="0.25">
      <c r="A14" s="4"/>
      <c r="B14" s="139" t="s">
        <v>338</v>
      </c>
      <c r="C14" s="139" t="s">
        <v>339</v>
      </c>
      <c r="D14" s="139"/>
    </row>
    <row r="15" spans="1:82" ht="11.25" customHeight="1" x14ac:dyDescent="0.25">
      <c r="A15" s="4"/>
      <c r="B15" s="139" t="s">
        <v>100</v>
      </c>
      <c r="C15" s="139" t="s">
        <v>340</v>
      </c>
      <c r="D15" s="139"/>
    </row>
    <row r="16" spans="1:82" ht="11.25" customHeight="1" x14ac:dyDescent="0.25">
      <c r="A16" s="4"/>
      <c r="B16" s="139" t="s">
        <v>13</v>
      </c>
      <c r="C16" s="139" t="s">
        <v>341</v>
      </c>
      <c r="D16" s="139"/>
    </row>
    <row r="17" spans="1:9" ht="11.25" customHeight="1" x14ac:dyDescent="0.25">
      <c r="A17" s="4"/>
      <c r="B17" s="17"/>
      <c r="C17" s="18"/>
      <c r="D17" s="128"/>
      <c r="E17" s="128"/>
      <c r="F17" s="128"/>
      <c r="G17" s="128"/>
      <c r="H17" s="141"/>
      <c r="I17" s="141"/>
    </row>
    <row r="18" spans="1:9" ht="11.25" customHeight="1" x14ac:dyDescent="0.25">
      <c r="A18" s="4"/>
      <c r="B18" s="139"/>
      <c r="C18" s="139"/>
      <c r="D18" s="139"/>
    </row>
    <row r="19" spans="1:9" ht="11.25" customHeight="1" x14ac:dyDescent="0.25">
      <c r="A19" s="4"/>
      <c r="B19" s="139" t="s">
        <v>346</v>
      </c>
      <c r="C19" s="139"/>
      <c r="D19" s="139"/>
    </row>
    <row r="20" spans="1:9" x14ac:dyDescent="0.25">
      <c r="A20" s="4"/>
      <c r="B20" s="139"/>
      <c r="C20" s="139"/>
      <c r="D20" s="139"/>
    </row>
    <row r="21" spans="1:9" x14ac:dyDescent="0.25">
      <c r="A21" s="4"/>
      <c r="B21" s="139"/>
      <c r="C21" s="139"/>
      <c r="D21" s="139"/>
    </row>
    <row r="22" spans="1:9" x14ac:dyDescent="0.25">
      <c r="A22" s="4"/>
      <c r="B22" s="142"/>
      <c r="C22" s="142"/>
    </row>
    <row r="23" spans="1:9" x14ac:dyDescent="0.25">
      <c r="A23" s="4"/>
      <c r="B23" s="142"/>
      <c r="C23" s="142"/>
    </row>
    <row r="24" spans="1:9" x14ac:dyDescent="0.25">
      <c r="A24" s="4"/>
      <c r="B24" s="142"/>
      <c r="C24" s="142"/>
    </row>
    <row r="25" spans="1:9" x14ac:dyDescent="0.25">
      <c r="A25" s="4"/>
      <c r="B25" s="142"/>
      <c r="C25" s="142"/>
    </row>
    <row r="26" spans="1:9" x14ac:dyDescent="0.25">
      <c r="A26" s="4"/>
      <c r="B26" s="142"/>
      <c r="C26" s="142"/>
    </row>
    <row r="27" spans="1:9" x14ac:dyDescent="0.25">
      <c r="A27" s="4"/>
      <c r="B27" s="142"/>
      <c r="C27" s="142"/>
    </row>
    <row r="28" spans="1:9" x14ac:dyDescent="0.25">
      <c r="A28" s="4"/>
      <c r="B28" s="142"/>
      <c r="C28" s="142"/>
    </row>
    <row r="29" spans="1:9" x14ac:dyDescent="0.25">
      <c r="A29" s="4"/>
      <c r="B29" s="142"/>
      <c r="C29" s="142"/>
    </row>
    <row r="30" spans="1:9" x14ac:dyDescent="0.25">
      <c r="A30" s="4"/>
      <c r="B30" s="142"/>
      <c r="C30" s="142"/>
    </row>
    <row r="31" spans="1:9" x14ac:dyDescent="0.25">
      <c r="A31" s="4"/>
      <c r="B31" s="142"/>
      <c r="C31" s="142"/>
    </row>
    <row r="32" spans="1:9" x14ac:dyDescent="0.25">
      <c r="A32" s="4"/>
      <c r="B32" s="142"/>
      <c r="C32" s="142"/>
    </row>
    <row r="33" spans="1:3" x14ac:dyDescent="0.25">
      <c r="A33" s="4"/>
      <c r="B33" s="142"/>
      <c r="C33" s="142"/>
    </row>
    <row r="34" spans="1:3" x14ac:dyDescent="0.25">
      <c r="A34" s="4"/>
      <c r="B34" s="142"/>
      <c r="C34" s="142"/>
    </row>
    <row r="35" spans="1:3" x14ac:dyDescent="0.25">
      <c r="A35" s="4"/>
      <c r="B35" s="142"/>
      <c r="C35" s="142"/>
    </row>
    <row r="36" spans="1:3" x14ac:dyDescent="0.25">
      <c r="A36" s="4"/>
      <c r="B36" s="142"/>
      <c r="C36" s="142"/>
    </row>
    <row r="37" spans="1:3" x14ac:dyDescent="0.25">
      <c r="A37" s="4"/>
      <c r="B37" s="142"/>
      <c r="C37" s="142"/>
    </row>
    <row r="38" spans="1:3" x14ac:dyDescent="0.25">
      <c r="A38" s="4"/>
      <c r="B38" s="142"/>
      <c r="C38" s="142"/>
    </row>
    <row r="39" spans="1:3" x14ac:dyDescent="0.25">
      <c r="A39" s="4"/>
      <c r="B39" s="142"/>
      <c r="C39" s="142"/>
    </row>
    <row r="40" spans="1:3" x14ac:dyDescent="0.25">
      <c r="A40" s="4"/>
      <c r="B40" s="142"/>
      <c r="C40" s="142"/>
    </row>
    <row r="41" spans="1:3" x14ac:dyDescent="0.25">
      <c r="A41" s="4"/>
      <c r="B41" s="142"/>
      <c r="C41" s="142"/>
    </row>
    <row r="42" spans="1:3" x14ac:dyDescent="0.25">
      <c r="A42" s="4"/>
      <c r="B42" s="142"/>
      <c r="C42" s="142"/>
    </row>
    <row r="43" spans="1:3" x14ac:dyDescent="0.25">
      <c r="A43" s="4"/>
      <c r="B43" s="142"/>
      <c r="C43" s="142"/>
    </row>
    <row r="44" spans="1:3" x14ac:dyDescent="0.25">
      <c r="A44" s="4"/>
      <c r="B44" s="142"/>
      <c r="C44" s="142"/>
    </row>
    <row r="45" spans="1:3" x14ac:dyDescent="0.25">
      <c r="A45" s="4"/>
      <c r="B45" s="142"/>
      <c r="C45" s="142"/>
    </row>
    <row r="46" spans="1:3" x14ac:dyDescent="0.25">
      <c r="A46" s="4"/>
      <c r="B46" s="142"/>
      <c r="C46" s="142"/>
    </row>
    <row r="47" spans="1:3" x14ac:dyDescent="0.25">
      <c r="A47" s="4"/>
      <c r="B47" s="142"/>
      <c r="C47" s="142"/>
    </row>
    <row r="48" spans="1:3" x14ac:dyDescent="0.25">
      <c r="A48" s="4"/>
      <c r="B48" s="142"/>
      <c r="C48" s="142"/>
    </row>
    <row r="49" spans="1:3" x14ac:dyDescent="0.25">
      <c r="A49" s="4"/>
      <c r="B49" s="142"/>
      <c r="C49" s="142"/>
    </row>
    <row r="50" spans="1:3" x14ac:dyDescent="0.25">
      <c r="A50" s="4"/>
      <c r="B50" s="142"/>
      <c r="C50" s="142"/>
    </row>
    <row r="51" spans="1:3" x14ac:dyDescent="0.25">
      <c r="A51" s="4"/>
      <c r="B51" s="142"/>
      <c r="C51" s="142"/>
    </row>
    <row r="52" spans="1:3" x14ac:dyDescent="0.25">
      <c r="A52" s="4"/>
      <c r="B52" s="142"/>
      <c r="C52" s="142"/>
    </row>
    <row r="53" spans="1:3" x14ac:dyDescent="0.25">
      <c r="A53" s="4"/>
      <c r="B53" s="142"/>
      <c r="C53" s="142"/>
    </row>
    <row r="54" spans="1:3" x14ac:dyDescent="0.25">
      <c r="A54" s="4"/>
      <c r="B54" s="142"/>
      <c r="C54" s="142"/>
    </row>
    <row r="55" spans="1:3" x14ac:dyDescent="0.25">
      <c r="A55" s="4"/>
      <c r="B55" s="142"/>
      <c r="C55" s="142"/>
    </row>
    <row r="56" spans="1:3" x14ac:dyDescent="0.25">
      <c r="A56" s="4"/>
      <c r="B56" s="142"/>
      <c r="C56" s="142"/>
    </row>
    <row r="57" spans="1:3" x14ac:dyDescent="0.25">
      <c r="A57" s="4"/>
      <c r="B57" s="142"/>
      <c r="C57" s="142"/>
    </row>
    <row r="58" spans="1:3" x14ac:dyDescent="0.25">
      <c r="A58" s="4"/>
      <c r="B58" s="142"/>
      <c r="C58" s="142"/>
    </row>
    <row r="59" spans="1:3" x14ac:dyDescent="0.25">
      <c r="A59" s="4"/>
      <c r="B59" s="142"/>
      <c r="C59" s="142"/>
    </row>
    <row r="60" spans="1:3" x14ac:dyDescent="0.25">
      <c r="A60" s="4"/>
      <c r="B60" s="142"/>
      <c r="C60" s="142"/>
    </row>
    <row r="61" spans="1:3" x14ac:dyDescent="0.25">
      <c r="A61" s="4"/>
      <c r="B61" s="142"/>
      <c r="C61" s="142"/>
    </row>
    <row r="62" spans="1:3" x14ac:dyDescent="0.25">
      <c r="A62" s="4"/>
      <c r="B62" s="142"/>
      <c r="C62" s="142"/>
    </row>
    <row r="63" spans="1:3" x14ac:dyDescent="0.25">
      <c r="A63" s="4"/>
      <c r="B63" s="142"/>
      <c r="C63" s="142"/>
    </row>
    <row r="64" spans="1:3" x14ac:dyDescent="0.25">
      <c r="A64" s="4"/>
      <c r="B64" s="142"/>
      <c r="C64" s="142"/>
    </row>
    <row r="65" spans="1:3" x14ac:dyDescent="0.25">
      <c r="A65" s="4"/>
      <c r="B65" s="142"/>
      <c r="C65" s="142"/>
    </row>
    <row r="66" spans="1:3" x14ac:dyDescent="0.25">
      <c r="A66" s="4"/>
      <c r="B66" s="142"/>
      <c r="C66" s="142"/>
    </row>
    <row r="67" spans="1:3" x14ac:dyDescent="0.25">
      <c r="A67" s="4"/>
      <c r="B67" s="142"/>
      <c r="C67" s="142"/>
    </row>
    <row r="68" spans="1:3" x14ac:dyDescent="0.25">
      <c r="A68" s="4"/>
      <c r="B68" s="142"/>
      <c r="C68" s="142"/>
    </row>
    <row r="69" spans="1:3" x14ac:dyDescent="0.25">
      <c r="A69" s="4"/>
      <c r="B69" s="142"/>
      <c r="C69" s="142"/>
    </row>
    <row r="70" spans="1:3" x14ac:dyDescent="0.25">
      <c r="A70" s="4"/>
      <c r="B70" s="142"/>
      <c r="C70" s="142"/>
    </row>
    <row r="71" spans="1:3" x14ac:dyDescent="0.25">
      <c r="A71" s="4"/>
      <c r="B71" s="142"/>
      <c r="C71" s="142"/>
    </row>
    <row r="72" spans="1:3" x14ac:dyDescent="0.25">
      <c r="A72" s="4"/>
      <c r="B72" s="142"/>
      <c r="C72" s="142"/>
    </row>
    <row r="73" spans="1:3" x14ac:dyDescent="0.25">
      <c r="A73" s="4"/>
      <c r="B73" s="142"/>
      <c r="C73" s="142"/>
    </row>
    <row r="74" spans="1:3" x14ac:dyDescent="0.25">
      <c r="A74" s="4"/>
      <c r="B74" s="142"/>
      <c r="C74" s="142"/>
    </row>
    <row r="75" spans="1:3" x14ac:dyDescent="0.25">
      <c r="A75" s="4"/>
      <c r="B75" s="142"/>
      <c r="C75" s="142"/>
    </row>
    <row r="76" spans="1:3" x14ac:dyDescent="0.25">
      <c r="A76" s="4"/>
      <c r="B76" s="142"/>
      <c r="C76" s="142"/>
    </row>
    <row r="77" spans="1:3" x14ac:dyDescent="0.25">
      <c r="A77" s="4"/>
      <c r="B77" s="142"/>
      <c r="C77" s="142"/>
    </row>
    <row r="78" spans="1:3" x14ac:dyDescent="0.25">
      <c r="A78" s="4"/>
      <c r="B78" s="142"/>
      <c r="C78" s="142"/>
    </row>
    <row r="79" spans="1:3" x14ac:dyDescent="0.25">
      <c r="A79" s="4"/>
      <c r="B79" s="142"/>
      <c r="C79" s="142"/>
    </row>
    <row r="80" spans="1:3" x14ac:dyDescent="0.25">
      <c r="A80" s="4"/>
      <c r="B80" s="142"/>
      <c r="C80" s="142"/>
    </row>
    <row r="81" spans="1:3" x14ac:dyDescent="0.25">
      <c r="A81" s="4"/>
      <c r="B81" s="142"/>
      <c r="C81" s="142"/>
    </row>
    <row r="82" spans="1:3" x14ac:dyDescent="0.25">
      <c r="A82" s="4"/>
      <c r="B82" s="142"/>
      <c r="C82" s="142"/>
    </row>
    <row r="83" spans="1:3" x14ac:dyDescent="0.25">
      <c r="A83" s="4"/>
      <c r="B83" s="142"/>
      <c r="C83" s="142"/>
    </row>
    <row r="84" spans="1:3" x14ac:dyDescent="0.25">
      <c r="A84" s="4"/>
      <c r="B84" s="142"/>
      <c r="C84" s="142"/>
    </row>
    <row r="85" spans="1:3" x14ac:dyDescent="0.25">
      <c r="A85" s="4"/>
      <c r="B85" s="142"/>
      <c r="C85" s="142"/>
    </row>
    <row r="86" spans="1:3" x14ac:dyDescent="0.25">
      <c r="A86" s="4"/>
      <c r="B86" s="142"/>
      <c r="C86" s="142"/>
    </row>
    <row r="87" spans="1:3" x14ac:dyDescent="0.25">
      <c r="A87" s="4"/>
      <c r="B87" s="142"/>
      <c r="C87" s="142"/>
    </row>
    <row r="88" spans="1:3" x14ac:dyDescent="0.25">
      <c r="A88" s="4"/>
      <c r="B88" s="142"/>
      <c r="C88" s="142"/>
    </row>
    <row r="89" spans="1:3" x14ac:dyDescent="0.25">
      <c r="A89" s="4"/>
      <c r="B89" s="142"/>
      <c r="C89" s="142"/>
    </row>
    <row r="90" spans="1:3" x14ac:dyDescent="0.25">
      <c r="A90" s="4"/>
      <c r="B90" s="142"/>
      <c r="C90" s="142"/>
    </row>
    <row r="91" spans="1:3" x14ac:dyDescent="0.25">
      <c r="A91" s="4"/>
      <c r="B91" s="142"/>
      <c r="C91" s="142"/>
    </row>
    <row r="92" spans="1:3" x14ac:dyDescent="0.25">
      <c r="A92" s="4"/>
      <c r="B92" s="142"/>
      <c r="C92" s="142"/>
    </row>
    <row r="93" spans="1:3" x14ac:dyDescent="0.25">
      <c r="A93" s="4"/>
      <c r="B93" s="142"/>
      <c r="C93" s="142"/>
    </row>
    <row r="94" spans="1:3" x14ac:dyDescent="0.25">
      <c r="A94" s="4"/>
    </row>
    <row r="95" spans="1:3" x14ac:dyDescent="0.25">
      <c r="A95" s="4"/>
    </row>
    <row r="96" spans="1:3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0"/>
  <sheetViews>
    <sheetView zoomScale="70" zoomScaleNormal="70" workbookViewId="0"/>
  </sheetViews>
  <sheetFormatPr defaultRowHeight="15" customHeight="1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9.140625" style="35"/>
    <col min="5" max="11" width="9.140625" style="7"/>
    <col min="12" max="32" width="9.140625" style="9"/>
    <col min="33" max="33" width="9.5703125" style="9" bestFit="1" customWidth="1"/>
    <col min="34" max="16384" width="9.140625" style="9"/>
  </cols>
  <sheetData>
    <row r="1" spans="1:15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5" ht="30" x14ac:dyDescent="0.25">
      <c r="A2" s="3"/>
      <c r="B2" s="194" t="s">
        <v>296</v>
      </c>
      <c r="C2" s="11"/>
      <c r="D2" s="8"/>
      <c r="E2" s="3"/>
      <c r="F2" s="3"/>
      <c r="G2" s="3"/>
      <c r="H2" s="9"/>
      <c r="I2" s="9"/>
      <c r="J2" s="9"/>
      <c r="K2" s="9"/>
    </row>
    <row r="3" spans="1:15" ht="14.25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ht="21" x14ac:dyDescent="0.35">
      <c r="A4" s="4"/>
      <c r="B4" s="98" t="s">
        <v>298</v>
      </c>
      <c r="C4" s="9"/>
      <c r="D4" s="9"/>
      <c r="E4" s="9"/>
      <c r="F4" s="98" t="s">
        <v>434</v>
      </c>
      <c r="G4" s="9"/>
      <c r="H4" s="9"/>
      <c r="I4" s="9"/>
      <c r="J4" s="9"/>
      <c r="K4" s="9"/>
      <c r="O4" s="98" t="s">
        <v>299</v>
      </c>
    </row>
    <row r="5" spans="1:15" ht="14.25" x14ac:dyDescent="0.25">
      <c r="A5" s="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1.25" x14ac:dyDescent="0.25">
      <c r="A6" s="4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5" ht="11.25" x14ac:dyDescent="0.25">
      <c r="A7" s="4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5" ht="11.25" x14ac:dyDescent="0.25">
      <c r="A8" s="4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5" ht="11.25" x14ac:dyDescent="0.25">
      <c r="A9" s="4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5" ht="11.25" x14ac:dyDescent="0.25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5" ht="11.25" x14ac:dyDescent="0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5" ht="11.25" x14ac:dyDescent="0.2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 ht="11.25" x14ac:dyDescent="0.2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5" ht="11.2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ht="11.25" x14ac:dyDescent="0.2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ht="11.25" x14ac:dyDescent="0.25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5" ht="11.25" x14ac:dyDescent="0.25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5" ht="11.25" x14ac:dyDescent="0.25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5" ht="11.25" x14ac:dyDescent="0.25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5" ht="11.25" x14ac:dyDescent="0.25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5" ht="11.25" x14ac:dyDescent="0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ht="11.25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ht="11.25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5" ht="11.25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5" ht="11.25" x14ac:dyDescent="0.25">
      <c r="A25" s="2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5" ht="11.25" x14ac:dyDescent="0.25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ht="30" x14ac:dyDescent="0.25">
      <c r="A27" s="3"/>
      <c r="B27" s="195" t="s">
        <v>297</v>
      </c>
      <c r="C27" s="11"/>
      <c r="D27" s="8"/>
      <c r="E27" s="3"/>
      <c r="F27" s="3"/>
      <c r="G27" s="3"/>
      <c r="H27" s="9"/>
      <c r="I27" s="9"/>
      <c r="J27" s="9"/>
      <c r="K27" s="9"/>
    </row>
    <row r="28" spans="1:15" ht="25.5" x14ac:dyDescent="0.25">
      <c r="A28" s="3"/>
      <c r="B28" s="108"/>
      <c r="C28" s="11"/>
      <c r="D28" s="8"/>
      <c r="E28" s="3"/>
      <c r="F28" s="3"/>
      <c r="G28" s="3"/>
      <c r="H28" s="9"/>
      <c r="I28" s="9"/>
      <c r="J28" s="9"/>
      <c r="K28" s="9"/>
    </row>
    <row r="29" spans="1:15" ht="21" x14ac:dyDescent="0.35">
      <c r="A29" s="4"/>
      <c r="B29" s="99" t="s">
        <v>300</v>
      </c>
      <c r="C29" s="9"/>
      <c r="D29" s="9"/>
      <c r="E29" s="9"/>
      <c r="F29" s="98" t="s">
        <v>301</v>
      </c>
      <c r="G29" s="9"/>
      <c r="H29" s="9"/>
      <c r="I29" s="9"/>
      <c r="J29" s="9"/>
      <c r="K29" s="9"/>
      <c r="O29" s="98" t="s">
        <v>302</v>
      </c>
    </row>
    <row r="30" spans="1:15" ht="11.25" x14ac:dyDescent="0.25">
      <c r="A30" s="4"/>
      <c r="B30" s="21"/>
      <c r="C30" s="19"/>
      <c r="D30" s="20"/>
      <c r="E30" s="9"/>
      <c r="F30" s="9"/>
      <c r="G30" s="9"/>
      <c r="H30" s="9"/>
      <c r="I30" s="9"/>
      <c r="J30" s="9"/>
      <c r="K30" s="9"/>
    </row>
    <row r="31" spans="1:15" ht="11.25" x14ac:dyDescent="0.25">
      <c r="A31" s="4"/>
      <c r="B31" s="21"/>
      <c r="C31" s="19"/>
      <c r="D31" s="20"/>
      <c r="E31" s="9"/>
      <c r="F31" s="9"/>
      <c r="G31" s="9"/>
      <c r="H31" s="9"/>
      <c r="I31" s="9"/>
      <c r="J31" s="9"/>
      <c r="K31" s="9"/>
    </row>
    <row r="32" spans="1:15" ht="11.25" x14ac:dyDescent="0.25">
      <c r="A32" s="4"/>
      <c r="B32" s="21"/>
      <c r="C32" s="19"/>
      <c r="D32" s="20"/>
      <c r="E32" s="9"/>
      <c r="F32" s="9"/>
      <c r="G32" s="9"/>
      <c r="H32" s="9"/>
      <c r="I32" s="9"/>
      <c r="J32" s="9"/>
      <c r="K32" s="9"/>
    </row>
    <row r="33" spans="1:11" ht="11.25" x14ac:dyDescent="0.25">
      <c r="A33" s="4"/>
      <c r="B33" s="21"/>
      <c r="C33" s="19"/>
      <c r="D33" s="20"/>
      <c r="E33" s="9"/>
      <c r="F33" s="9"/>
      <c r="G33" s="9"/>
      <c r="H33" s="9"/>
      <c r="I33" s="9"/>
      <c r="J33" s="9"/>
      <c r="K33" s="9"/>
    </row>
    <row r="34" spans="1:11" ht="11.25" x14ac:dyDescent="0.25">
      <c r="A34" s="29"/>
      <c r="B34" s="22"/>
      <c r="C34" s="22"/>
      <c r="D34" s="30"/>
      <c r="E34" s="31"/>
      <c r="F34" s="31"/>
      <c r="G34" s="31"/>
      <c r="H34" s="9"/>
      <c r="I34" s="9"/>
      <c r="J34" s="9"/>
      <c r="K34" s="9"/>
    </row>
    <row r="35" spans="1:11" ht="11.25" x14ac:dyDescent="0.25">
      <c r="A35" s="29"/>
      <c r="B35" s="22"/>
      <c r="C35" s="22"/>
      <c r="D35" s="30"/>
      <c r="E35" s="31"/>
      <c r="F35" s="31"/>
      <c r="G35" s="31"/>
      <c r="H35" s="9"/>
      <c r="I35" s="9"/>
      <c r="J35" s="9"/>
      <c r="K35" s="9"/>
    </row>
    <row r="36" spans="1:11" ht="11.25" x14ac:dyDescent="0.25">
      <c r="A36" s="29"/>
      <c r="B36" s="22"/>
      <c r="C36" s="22"/>
      <c r="D36" s="30"/>
      <c r="E36" s="31"/>
      <c r="F36" s="31"/>
      <c r="G36" s="31"/>
      <c r="H36" s="9"/>
      <c r="I36" s="9"/>
      <c r="J36" s="9"/>
      <c r="K36" s="9"/>
    </row>
    <row r="37" spans="1:11" ht="11.25" x14ac:dyDescent="0.25">
      <c r="A37" s="32"/>
      <c r="B37" s="22"/>
      <c r="C37" s="22"/>
      <c r="D37" s="30"/>
      <c r="E37" s="33"/>
      <c r="F37" s="33"/>
      <c r="G37" s="33"/>
      <c r="H37" s="9"/>
      <c r="I37" s="9"/>
      <c r="J37" s="9"/>
      <c r="K37" s="9"/>
    </row>
    <row r="38" spans="1:11" ht="11.25" x14ac:dyDescent="0.25">
      <c r="A38" s="4"/>
      <c r="B38" s="22"/>
      <c r="C38" s="22"/>
      <c r="D38" s="30"/>
      <c r="E38" s="33"/>
      <c r="F38" s="33"/>
      <c r="G38" s="33"/>
      <c r="H38" s="9"/>
      <c r="I38" s="9"/>
      <c r="J38" s="9"/>
      <c r="K38" s="9"/>
    </row>
    <row r="39" spans="1:11" ht="11.25" x14ac:dyDescent="0.25">
      <c r="A39" s="4"/>
      <c r="B39" s="22"/>
      <c r="C39" s="4"/>
      <c r="D39" s="30"/>
      <c r="E39" s="33"/>
      <c r="F39" s="33"/>
      <c r="G39" s="33"/>
      <c r="H39" s="9"/>
      <c r="I39" s="9"/>
      <c r="J39" s="9"/>
      <c r="K39" s="9"/>
    </row>
    <row r="40" spans="1:11" ht="11.25" x14ac:dyDescent="0.25">
      <c r="A40" s="4"/>
      <c r="B40" s="22"/>
      <c r="C40" s="4"/>
      <c r="D40" s="30"/>
      <c r="E40" s="33"/>
      <c r="F40" s="33"/>
      <c r="G40" s="33"/>
      <c r="H40" s="9"/>
      <c r="I40" s="9"/>
      <c r="J40" s="9"/>
      <c r="K40" s="9"/>
    </row>
    <row r="41" spans="1:11" ht="11.25" x14ac:dyDescent="0.25">
      <c r="A41" s="4"/>
      <c r="B41" s="22"/>
      <c r="C41" s="4"/>
      <c r="D41" s="30"/>
      <c r="E41" s="33"/>
      <c r="F41" s="33"/>
      <c r="G41" s="33"/>
      <c r="H41" s="9"/>
      <c r="I41" s="9"/>
      <c r="J41" s="9"/>
      <c r="K41" s="9"/>
    </row>
    <row r="42" spans="1:11" ht="11.25" x14ac:dyDescent="0.25">
      <c r="A42" s="4"/>
      <c r="B42" s="22"/>
      <c r="C42" s="4"/>
      <c r="D42" s="30"/>
      <c r="E42" s="33"/>
      <c r="F42" s="33"/>
      <c r="G42" s="33"/>
      <c r="H42" s="9"/>
      <c r="I42" s="9"/>
      <c r="J42" s="9"/>
      <c r="K42" s="9"/>
    </row>
    <row r="43" spans="1:11" ht="11.25" x14ac:dyDescent="0.25">
      <c r="A43" s="4"/>
      <c r="B43" s="22"/>
      <c r="C43" s="4"/>
      <c r="D43" s="30"/>
      <c r="E43" s="33"/>
      <c r="F43" s="33"/>
      <c r="G43" s="33"/>
      <c r="H43" s="9"/>
      <c r="I43" s="9"/>
      <c r="J43" s="9"/>
      <c r="K43" s="9"/>
    </row>
    <row r="44" spans="1:11" ht="11.25" x14ac:dyDescent="0.25">
      <c r="A44" s="4"/>
      <c r="B44" s="22"/>
      <c r="C44" s="4"/>
      <c r="D44" s="30"/>
      <c r="E44" s="33"/>
      <c r="F44" s="33"/>
      <c r="G44" s="33"/>
      <c r="H44" s="9"/>
      <c r="I44" s="9"/>
      <c r="J44" s="9"/>
      <c r="K44" s="9"/>
    </row>
    <row r="45" spans="1:11" ht="11.25" x14ac:dyDescent="0.25">
      <c r="A45" s="4"/>
      <c r="B45" s="22"/>
      <c r="C45" s="4"/>
      <c r="D45" s="30"/>
      <c r="E45" s="33"/>
      <c r="F45" s="33"/>
      <c r="G45" s="33"/>
      <c r="H45" s="9"/>
      <c r="I45" s="9"/>
      <c r="J45" s="9"/>
      <c r="K45" s="9"/>
    </row>
    <row r="46" spans="1:11" ht="11.25" x14ac:dyDescent="0.25">
      <c r="A46" s="4"/>
      <c r="B46" s="9"/>
      <c r="C46" s="4"/>
      <c r="D46" s="30"/>
      <c r="E46" s="33"/>
      <c r="F46" s="9"/>
      <c r="G46" s="33"/>
      <c r="H46" s="9"/>
      <c r="I46" s="9"/>
      <c r="J46" s="9"/>
      <c r="K46" s="9"/>
    </row>
    <row r="47" spans="1:11" ht="11.25" x14ac:dyDescent="0.25">
      <c r="A47" s="4"/>
      <c r="B47" s="22"/>
      <c r="C47" s="4"/>
      <c r="D47" s="30"/>
      <c r="E47" s="33"/>
      <c r="F47" s="33"/>
      <c r="G47" s="33"/>
      <c r="H47" s="9"/>
      <c r="I47" s="9"/>
      <c r="J47" s="9"/>
      <c r="K47" s="9"/>
    </row>
    <row r="48" spans="1:11" ht="11.25" x14ac:dyDescent="0.25">
      <c r="A48" s="4"/>
      <c r="B48" s="22"/>
      <c r="C48" s="4"/>
      <c r="D48" s="30"/>
      <c r="E48" s="33"/>
      <c r="F48" s="33"/>
      <c r="G48" s="33"/>
      <c r="H48" s="9"/>
      <c r="I48" s="9"/>
      <c r="J48" s="9"/>
      <c r="K48" s="9"/>
    </row>
    <row r="49" spans="1:11" ht="11.25" x14ac:dyDescent="0.25">
      <c r="A49" s="4"/>
      <c r="B49" s="9"/>
      <c r="C49" s="4"/>
      <c r="D49" s="30"/>
      <c r="E49" s="33"/>
      <c r="F49" s="33"/>
      <c r="G49" s="33"/>
      <c r="H49" s="9"/>
      <c r="I49" s="9"/>
      <c r="J49" s="9"/>
      <c r="K49" s="9"/>
    </row>
    <row r="50" spans="1:11" ht="11.25" x14ac:dyDescent="0.25">
      <c r="A50" s="4"/>
      <c r="B50" s="9"/>
      <c r="C50" s="4"/>
      <c r="D50" s="30"/>
      <c r="E50" s="33"/>
      <c r="F50" s="33"/>
      <c r="G50" s="33"/>
      <c r="H50" s="9"/>
      <c r="I50" s="9"/>
      <c r="J50" s="9"/>
      <c r="K50" s="9"/>
    </row>
    <row r="51" spans="1:11" ht="21" x14ac:dyDescent="0.35">
      <c r="A51" s="4"/>
      <c r="B51" s="98" t="s">
        <v>6</v>
      </c>
      <c r="C51" s="4"/>
      <c r="D51" s="30"/>
      <c r="E51" s="33"/>
      <c r="F51" s="98" t="s">
        <v>303</v>
      </c>
      <c r="G51" s="33"/>
      <c r="H51" s="9"/>
      <c r="I51" s="9"/>
      <c r="J51" s="9"/>
      <c r="K51" s="9"/>
    </row>
    <row r="52" spans="1:11" ht="11.25" x14ac:dyDescent="0.25">
      <c r="A52" s="4"/>
      <c r="B52" s="22"/>
      <c r="C52" s="4"/>
      <c r="D52" s="30"/>
      <c r="E52" s="33"/>
      <c r="F52" s="33"/>
      <c r="G52" s="33"/>
      <c r="H52" s="9"/>
      <c r="I52" s="9"/>
      <c r="J52" s="9"/>
      <c r="K52" s="9"/>
    </row>
    <row r="53" spans="1:11" ht="11.25" x14ac:dyDescent="0.25">
      <c r="A53" s="4"/>
      <c r="B53" s="22"/>
      <c r="C53" s="4"/>
      <c r="D53" s="30"/>
      <c r="E53" s="33"/>
      <c r="F53" s="33"/>
      <c r="G53" s="33"/>
      <c r="H53" s="9"/>
      <c r="I53" s="9"/>
      <c r="J53" s="9"/>
      <c r="K53" s="9"/>
    </row>
    <row r="54" spans="1:11" ht="11.25" x14ac:dyDescent="0.25">
      <c r="A54" s="4"/>
      <c r="B54" s="22"/>
      <c r="C54" s="4"/>
      <c r="D54" s="30"/>
      <c r="E54" s="33"/>
      <c r="F54" s="33"/>
      <c r="G54" s="33"/>
      <c r="H54" s="9"/>
      <c r="I54" s="9"/>
      <c r="J54" s="9"/>
      <c r="K54" s="9"/>
    </row>
    <row r="55" spans="1:11" ht="11.25" x14ac:dyDescent="0.25">
      <c r="A55" s="4"/>
      <c r="B55" s="22"/>
      <c r="C55" s="4"/>
      <c r="D55" s="30"/>
      <c r="E55" s="33"/>
      <c r="F55" s="33"/>
      <c r="G55" s="33"/>
      <c r="H55" s="9"/>
      <c r="I55" s="9"/>
      <c r="J55" s="9"/>
      <c r="K55" s="9"/>
    </row>
    <row r="56" spans="1:11" ht="11.25" x14ac:dyDescent="0.25">
      <c r="A56" s="4"/>
      <c r="B56" s="22"/>
      <c r="C56" s="4"/>
      <c r="D56" s="30"/>
      <c r="E56" s="33"/>
      <c r="F56" s="33"/>
      <c r="G56" s="33"/>
      <c r="H56" s="9"/>
      <c r="I56" s="9"/>
      <c r="J56" s="9"/>
      <c r="K56" s="9"/>
    </row>
    <row r="57" spans="1:11" ht="11.25" x14ac:dyDescent="0.25">
      <c r="A57" s="4"/>
      <c r="B57" s="22"/>
      <c r="C57" s="4"/>
      <c r="D57" s="30"/>
      <c r="E57" s="33"/>
      <c r="F57" s="33"/>
      <c r="G57" s="33"/>
      <c r="H57" s="9"/>
      <c r="I57" s="9"/>
      <c r="J57" s="9"/>
      <c r="K57" s="9"/>
    </row>
    <row r="58" spans="1:11" ht="11.25" x14ac:dyDescent="0.25">
      <c r="A58" s="4"/>
      <c r="B58" s="22"/>
      <c r="C58" s="4"/>
      <c r="D58" s="30"/>
      <c r="E58" s="33"/>
      <c r="F58" s="33"/>
      <c r="G58" s="33"/>
      <c r="H58" s="9"/>
      <c r="I58" s="9"/>
      <c r="J58" s="9"/>
      <c r="K58" s="9"/>
    </row>
    <row r="59" spans="1:11" ht="11.25" x14ac:dyDescent="0.25">
      <c r="A59" s="4"/>
      <c r="B59" s="22"/>
      <c r="C59" s="4"/>
      <c r="D59" s="30"/>
      <c r="E59" s="33"/>
      <c r="F59" s="33"/>
      <c r="G59" s="33"/>
      <c r="H59" s="9"/>
      <c r="I59" s="9"/>
      <c r="J59" s="9"/>
      <c r="K59" s="9"/>
    </row>
    <row r="60" spans="1:11" ht="11.25" x14ac:dyDescent="0.25">
      <c r="A60" s="4"/>
      <c r="B60" s="22"/>
      <c r="C60" s="4"/>
      <c r="D60" s="30"/>
      <c r="E60" s="33"/>
      <c r="F60" s="33"/>
      <c r="G60" s="33"/>
      <c r="H60" s="9"/>
      <c r="I60" s="9"/>
      <c r="J60" s="9"/>
      <c r="K60" s="9"/>
    </row>
    <row r="61" spans="1:11" ht="11.25" x14ac:dyDescent="0.25">
      <c r="A61" s="4"/>
      <c r="B61" s="22"/>
      <c r="C61" s="4"/>
      <c r="D61" s="30"/>
      <c r="E61" s="33"/>
      <c r="F61" s="33"/>
      <c r="G61" s="33"/>
      <c r="H61" s="9"/>
      <c r="I61" s="9"/>
      <c r="J61" s="9"/>
      <c r="K61" s="9"/>
    </row>
    <row r="62" spans="1:11" ht="11.25" x14ac:dyDescent="0.25">
      <c r="A62" s="4"/>
      <c r="B62" s="22"/>
      <c r="C62" s="4"/>
      <c r="D62" s="30"/>
      <c r="E62" s="33"/>
      <c r="F62" s="33"/>
      <c r="G62" s="33"/>
      <c r="H62" s="9"/>
      <c r="I62" s="9"/>
      <c r="J62" s="9"/>
      <c r="K62" s="9"/>
    </row>
    <row r="63" spans="1:11" ht="11.25" x14ac:dyDescent="0.25">
      <c r="A63" s="4"/>
      <c r="B63" s="22"/>
      <c r="C63" s="4"/>
      <c r="D63" s="30"/>
      <c r="E63" s="33"/>
      <c r="F63" s="33"/>
      <c r="G63" s="33"/>
      <c r="H63" s="9"/>
      <c r="I63" s="9"/>
      <c r="J63" s="9"/>
      <c r="K63" s="9"/>
    </row>
    <row r="64" spans="1:11" ht="11.25" x14ac:dyDescent="0.25">
      <c r="A64" s="4"/>
      <c r="B64" s="22"/>
      <c r="C64" s="4"/>
      <c r="D64" s="30"/>
      <c r="E64" s="33"/>
      <c r="F64" s="33"/>
      <c r="G64" s="33"/>
      <c r="H64" s="9"/>
      <c r="I64" s="9"/>
      <c r="J64" s="9"/>
      <c r="K64" s="9"/>
    </row>
    <row r="65" spans="1:11" ht="11.25" x14ac:dyDescent="0.25">
      <c r="A65" s="4"/>
      <c r="B65" s="22"/>
      <c r="C65" s="4"/>
      <c r="D65" s="30"/>
      <c r="E65" s="33"/>
      <c r="F65" s="33"/>
      <c r="G65" s="33"/>
      <c r="H65" s="9"/>
      <c r="I65" s="9"/>
      <c r="J65" s="9"/>
      <c r="K65" s="9"/>
    </row>
    <row r="66" spans="1:11" ht="11.25" x14ac:dyDescent="0.25">
      <c r="A66" s="4"/>
      <c r="B66" s="22"/>
      <c r="C66" s="4"/>
      <c r="D66" s="30"/>
      <c r="E66" s="33"/>
      <c r="F66" s="33"/>
      <c r="G66" s="33"/>
      <c r="H66" s="9"/>
      <c r="I66" s="9"/>
      <c r="J66" s="9"/>
      <c r="K66" s="9"/>
    </row>
    <row r="67" spans="1:11" ht="11.25" x14ac:dyDescent="0.25">
      <c r="A67" s="4"/>
      <c r="B67" s="22"/>
      <c r="C67" s="4"/>
      <c r="D67" s="30"/>
      <c r="E67" s="33"/>
      <c r="F67" s="33"/>
      <c r="G67" s="33"/>
      <c r="H67" s="9"/>
      <c r="I67" s="9"/>
      <c r="J67" s="9"/>
      <c r="K67" s="9"/>
    </row>
    <row r="68" spans="1:11" ht="11.25" x14ac:dyDescent="0.25">
      <c r="A68" s="4"/>
      <c r="B68" s="22"/>
      <c r="C68" s="4"/>
      <c r="D68" s="30"/>
      <c r="E68" s="33"/>
      <c r="F68" s="33"/>
      <c r="G68" s="33"/>
      <c r="H68" s="9"/>
      <c r="I68" s="9"/>
      <c r="J68" s="9"/>
      <c r="K68" s="9"/>
    </row>
    <row r="69" spans="1:11" ht="11.25" x14ac:dyDescent="0.25">
      <c r="A69" s="4"/>
      <c r="B69" s="22"/>
      <c r="C69" s="4"/>
      <c r="D69" s="30"/>
      <c r="E69" s="33"/>
      <c r="F69" s="33"/>
      <c r="G69" s="33"/>
      <c r="H69" s="9"/>
      <c r="I69" s="9"/>
      <c r="J69" s="9"/>
      <c r="K69" s="9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1.25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1.25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1.25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1.25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1.25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1.25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1.25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1.25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1.25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1.25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1.25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1.25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2" hidden="1" x14ac:dyDescent="0.25">
      <c r="A435" s="6"/>
      <c r="B435" s="19"/>
      <c r="C435" s="6"/>
      <c r="D435" s="34"/>
      <c r="E435" s="6"/>
      <c r="F435" s="6"/>
      <c r="G435" s="6"/>
      <c r="H435" s="6"/>
      <c r="I435" s="6"/>
      <c r="J435" s="6"/>
      <c r="K435" s="6"/>
    </row>
    <row r="436" spans="1:11" ht="12" hidden="1" x14ac:dyDescent="0.25">
      <c r="A436" s="6"/>
      <c r="B436" s="19"/>
      <c r="C436" s="6"/>
      <c r="D436" s="34"/>
      <c r="E436" s="6"/>
      <c r="F436" s="6"/>
      <c r="G436" s="6"/>
      <c r="H436" s="6"/>
      <c r="I436" s="6"/>
      <c r="J436" s="6"/>
      <c r="K436" s="6"/>
    </row>
    <row r="438" spans="1:11" x14ac:dyDescent="0.25"/>
    <row r="449" x14ac:dyDescent="0.25"/>
    <row r="1121" ht="15" customHeight="1" x14ac:dyDescent="0.25"/>
    <row r="1123" x14ac:dyDescent="0.25"/>
    <row r="1124" x14ac:dyDescent="0.25"/>
    <row r="1125" x14ac:dyDescent="0.25"/>
    <row r="1126" x14ac:dyDescent="0.25"/>
    <row r="1137" x14ac:dyDescent="0.25"/>
    <row r="1138" x14ac:dyDescent="0.25"/>
    <row r="1139" ht="19.5" hidden="1" customHeight="1" x14ac:dyDescent="0.25"/>
    <row r="1140" x14ac:dyDescent="0.25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3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105" customWidth="1"/>
    <col min="5" max="5" width="9.140625" style="7"/>
    <col min="6" max="6" width="9.140625" style="7" customWidth="1"/>
    <col min="7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3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3" ht="23.25" x14ac:dyDescent="0.25">
      <c r="A2" s="3"/>
      <c r="B2" s="10" t="s">
        <v>2</v>
      </c>
      <c r="C2" s="11"/>
      <c r="D2" s="8"/>
      <c r="E2" s="3"/>
      <c r="F2" s="3"/>
      <c r="G2" s="3"/>
      <c r="H2" s="3"/>
      <c r="I2" s="3"/>
      <c r="J2" s="3"/>
      <c r="K2" s="3"/>
    </row>
    <row r="3" spans="1:13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3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1.25" customHeight="1" thickTop="1" x14ac:dyDescent="0.25">
      <c r="A5" s="3"/>
      <c r="B5" s="8"/>
      <c r="C5" s="8"/>
      <c r="D5" s="106"/>
      <c r="E5" s="16"/>
      <c r="F5" s="16"/>
      <c r="G5" s="16"/>
      <c r="H5" s="16"/>
      <c r="I5" s="16"/>
      <c r="J5" s="16"/>
      <c r="K5" s="16"/>
      <c r="L5" s="16"/>
    </row>
    <row r="6" spans="1:13" ht="11.25" customHeight="1" x14ac:dyDescent="0.25">
      <c r="A6" s="4"/>
      <c r="B6" s="17" t="s">
        <v>3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"/>
    </row>
    <row r="7" spans="1:13" ht="11.25" x14ac:dyDescent="0.25">
      <c r="A7" s="4"/>
      <c r="B7" s="41" t="s">
        <v>5</v>
      </c>
      <c r="C7" s="19"/>
      <c r="D7" s="20" t="s">
        <v>0</v>
      </c>
      <c r="E7" s="42">
        <v>11</v>
      </c>
      <c r="F7" s="42">
        <v>16</v>
      </c>
      <c r="G7" s="42">
        <v>19</v>
      </c>
      <c r="H7" s="42">
        <v>16</v>
      </c>
      <c r="I7" s="42">
        <v>11</v>
      </c>
      <c r="J7" s="42">
        <v>20</v>
      </c>
      <c r="K7" s="42">
        <v>13</v>
      </c>
      <c r="L7" s="42">
        <v>15</v>
      </c>
      <c r="M7" s="42">
        <v>13</v>
      </c>
    </row>
    <row r="8" spans="1:13" ht="11.25" x14ac:dyDescent="0.25">
      <c r="A8" s="4"/>
      <c r="B8" s="21" t="s">
        <v>6</v>
      </c>
      <c r="C8" s="19"/>
      <c r="D8" s="20" t="s">
        <v>0</v>
      </c>
      <c r="E8" s="9">
        <v>3</v>
      </c>
      <c r="F8" s="9">
        <v>6</v>
      </c>
      <c r="G8" s="9">
        <v>4</v>
      </c>
      <c r="H8" s="9">
        <v>2</v>
      </c>
      <c r="I8" s="9">
        <v>1</v>
      </c>
      <c r="J8" s="9">
        <v>2</v>
      </c>
      <c r="K8" s="9">
        <v>0</v>
      </c>
      <c r="L8" s="9">
        <v>0</v>
      </c>
      <c r="M8" s="9">
        <v>0</v>
      </c>
    </row>
    <row r="9" spans="1:13" ht="11.25" x14ac:dyDescent="0.25">
      <c r="A9" s="4"/>
      <c r="B9" s="21" t="s">
        <v>7</v>
      </c>
      <c r="C9" s="19"/>
      <c r="D9" s="20" t="s">
        <v>0</v>
      </c>
      <c r="E9" s="9">
        <v>2</v>
      </c>
      <c r="F9" s="9">
        <v>2</v>
      </c>
      <c r="G9" s="9">
        <v>1</v>
      </c>
      <c r="H9" s="9">
        <v>2</v>
      </c>
      <c r="I9" s="9">
        <v>2</v>
      </c>
      <c r="J9" s="9">
        <v>3</v>
      </c>
      <c r="K9" s="9">
        <v>2</v>
      </c>
      <c r="L9" s="9">
        <v>2</v>
      </c>
      <c r="M9" s="9">
        <v>0</v>
      </c>
    </row>
    <row r="10" spans="1:13" ht="11.25" x14ac:dyDescent="0.25">
      <c r="A10" s="4"/>
      <c r="B10" s="21" t="s">
        <v>8</v>
      </c>
      <c r="C10" s="22"/>
      <c r="D10" s="20" t="s">
        <v>0</v>
      </c>
      <c r="E10" s="9">
        <v>6</v>
      </c>
      <c r="F10" s="9">
        <v>8</v>
      </c>
      <c r="G10" s="9">
        <v>14</v>
      </c>
      <c r="H10" s="9">
        <v>12</v>
      </c>
      <c r="I10" s="9">
        <v>8</v>
      </c>
      <c r="J10" s="9">
        <v>15</v>
      </c>
      <c r="K10" s="9">
        <v>11</v>
      </c>
      <c r="L10" s="9">
        <v>13</v>
      </c>
      <c r="M10" s="9">
        <v>13</v>
      </c>
    </row>
    <row r="11" spans="1:13" ht="11.25" x14ac:dyDescent="0.25">
      <c r="A11" s="4"/>
      <c r="B11" s="19" t="s">
        <v>287</v>
      </c>
      <c r="C11" s="22"/>
      <c r="D11" s="20" t="s">
        <v>9</v>
      </c>
      <c r="E11" s="23">
        <v>0.13</v>
      </c>
      <c r="F11" s="23">
        <v>0.22</v>
      </c>
      <c r="G11" s="23">
        <v>0.19</v>
      </c>
      <c r="H11" s="23">
        <v>0.15</v>
      </c>
      <c r="I11" s="23">
        <v>0.09</v>
      </c>
      <c r="J11" s="23">
        <v>0.19</v>
      </c>
      <c r="K11" s="23">
        <v>0.12</v>
      </c>
      <c r="L11" s="23">
        <v>0.12</v>
      </c>
      <c r="M11" s="23">
        <v>0.1</v>
      </c>
    </row>
    <row r="12" spans="1:13" ht="11.25" x14ac:dyDescent="0.25">
      <c r="A12" s="4"/>
      <c r="B12" s="19" t="s">
        <v>10</v>
      </c>
      <c r="C12" s="19"/>
      <c r="D12" s="20" t="s">
        <v>0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1760</v>
      </c>
      <c r="K12" s="9">
        <v>1583</v>
      </c>
      <c r="L12" s="9">
        <v>1516</v>
      </c>
      <c r="M12" s="9">
        <v>877</v>
      </c>
    </row>
    <row r="13" spans="1:13" ht="11.25" x14ac:dyDescent="0.25">
      <c r="A13" s="4"/>
      <c r="B13" s="19" t="s">
        <v>455</v>
      </c>
      <c r="C13" s="19"/>
      <c r="D13" s="24" t="s">
        <v>0</v>
      </c>
      <c r="E13" s="9">
        <v>0</v>
      </c>
      <c r="F13" s="9">
        <v>0</v>
      </c>
      <c r="G13" s="9">
        <v>4</v>
      </c>
      <c r="H13" s="9">
        <v>3</v>
      </c>
      <c r="I13" s="9">
        <v>3</v>
      </c>
      <c r="J13" s="9">
        <v>1</v>
      </c>
      <c r="K13" s="9">
        <v>2</v>
      </c>
      <c r="L13" s="9">
        <v>5</v>
      </c>
      <c r="M13" s="9">
        <v>9</v>
      </c>
    </row>
    <row r="14" spans="1:13" ht="11.25" x14ac:dyDescent="0.25">
      <c r="A14" s="4"/>
      <c r="B14" s="19" t="s">
        <v>11</v>
      </c>
      <c r="C14" s="19"/>
      <c r="D14" s="20" t="s">
        <v>0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>
        <v>2684</v>
      </c>
      <c r="K14" s="9">
        <v>3653</v>
      </c>
      <c r="L14" s="9">
        <v>4687</v>
      </c>
      <c r="M14" s="9">
        <v>4770</v>
      </c>
    </row>
    <row r="15" spans="1:13" ht="11.25" x14ac:dyDescent="0.25">
      <c r="A15" s="4"/>
      <c r="B15" s="21"/>
      <c r="C15" s="19"/>
      <c r="D15" s="24"/>
      <c r="E15" s="25"/>
      <c r="F15" s="25"/>
      <c r="G15" s="25"/>
      <c r="H15" s="25"/>
      <c r="I15" s="25"/>
      <c r="J15" s="25"/>
      <c r="K15" s="25"/>
    </row>
    <row r="16" spans="1:13" ht="12.75" x14ac:dyDescent="0.25">
      <c r="A16" s="4"/>
      <c r="B16" s="17" t="s">
        <v>4</v>
      </c>
      <c r="C16" s="18"/>
      <c r="D16" s="104"/>
      <c r="E16" s="18"/>
      <c r="F16" s="18"/>
      <c r="G16" s="18"/>
      <c r="H16" s="18"/>
      <c r="I16" s="18"/>
      <c r="J16" s="18"/>
      <c r="K16" s="18"/>
      <c r="L16" s="18"/>
      <c r="M16" s="18"/>
    </row>
    <row r="17" spans="1:82" ht="11.25" x14ac:dyDescent="0.25">
      <c r="A17" s="4"/>
      <c r="B17" s="51" t="s">
        <v>5</v>
      </c>
      <c r="C17" s="22"/>
      <c r="D17" s="20" t="s">
        <v>0</v>
      </c>
      <c r="E17" s="9">
        <v>9</v>
      </c>
      <c r="F17" s="9">
        <v>4</v>
      </c>
      <c r="G17" s="42">
        <v>12</v>
      </c>
      <c r="H17" s="42">
        <v>9</v>
      </c>
      <c r="I17" s="42">
        <v>15</v>
      </c>
      <c r="J17" s="42">
        <v>10</v>
      </c>
      <c r="K17" s="42">
        <v>12</v>
      </c>
      <c r="L17" s="42">
        <v>6</v>
      </c>
      <c r="M17" s="42">
        <v>12</v>
      </c>
    </row>
    <row r="18" spans="1:82" ht="11.25" x14ac:dyDescent="0.25">
      <c r="A18" s="4"/>
      <c r="B18" s="21" t="s">
        <v>6</v>
      </c>
      <c r="C18" s="22"/>
      <c r="D18" s="24" t="s">
        <v>0</v>
      </c>
      <c r="E18" s="9">
        <v>1</v>
      </c>
      <c r="F18" s="9">
        <v>3</v>
      </c>
      <c r="G18" s="9">
        <v>3</v>
      </c>
      <c r="H18" s="9">
        <v>1</v>
      </c>
      <c r="I18" s="9">
        <v>0</v>
      </c>
      <c r="J18" s="9">
        <v>1</v>
      </c>
      <c r="K18" s="9">
        <v>0</v>
      </c>
      <c r="L18" s="9">
        <v>1</v>
      </c>
      <c r="M18" s="9">
        <v>0</v>
      </c>
    </row>
    <row r="19" spans="1:82" ht="11.25" x14ac:dyDescent="0.25">
      <c r="A19" s="4"/>
      <c r="B19" s="127" t="s">
        <v>7</v>
      </c>
      <c r="C19" s="9"/>
      <c r="D19" s="20" t="s">
        <v>0</v>
      </c>
      <c r="E19" s="9" t="s">
        <v>1</v>
      </c>
      <c r="F19" s="9" t="s">
        <v>1</v>
      </c>
      <c r="G19" s="9" t="s">
        <v>1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82" ht="11.25" x14ac:dyDescent="0.25">
      <c r="A20" s="4"/>
      <c r="B20" s="21" t="s">
        <v>8</v>
      </c>
      <c r="C20" s="9"/>
      <c r="D20" s="26" t="s">
        <v>0</v>
      </c>
      <c r="E20" s="54" t="s">
        <v>1</v>
      </c>
      <c r="F20" s="54" t="s">
        <v>1</v>
      </c>
      <c r="G20" s="54" t="s">
        <v>1</v>
      </c>
      <c r="H20" s="54">
        <v>8</v>
      </c>
      <c r="I20" s="54">
        <v>15</v>
      </c>
      <c r="J20" s="54">
        <v>9</v>
      </c>
      <c r="K20" s="54">
        <v>12</v>
      </c>
      <c r="L20" s="9">
        <v>5</v>
      </c>
      <c r="M20" s="9">
        <v>12</v>
      </c>
    </row>
    <row r="21" spans="1:82" ht="11.25" customHeight="1" x14ac:dyDescent="0.25">
      <c r="A21" s="4"/>
      <c r="B21" s="22" t="s">
        <v>287</v>
      </c>
      <c r="C21" s="9"/>
      <c r="D21" s="26" t="s">
        <v>9</v>
      </c>
      <c r="E21" s="28">
        <v>0.25</v>
      </c>
      <c r="F21" s="28">
        <v>0.12</v>
      </c>
      <c r="G21" s="28">
        <v>0.37</v>
      </c>
      <c r="H21" s="28">
        <v>0.28000000000000003</v>
      </c>
      <c r="I21" s="28">
        <v>0.27</v>
      </c>
      <c r="J21" s="28">
        <v>0.2</v>
      </c>
      <c r="K21" s="28">
        <v>0.24</v>
      </c>
      <c r="L21" s="28">
        <v>0.09</v>
      </c>
      <c r="M21" s="23">
        <v>0.21</v>
      </c>
    </row>
    <row r="22" spans="1:82" s="2" customFormat="1" ht="12" customHeight="1" x14ac:dyDescent="0.25">
      <c r="A22" s="4"/>
      <c r="B22" s="17"/>
      <c r="C22" s="18"/>
      <c r="D22" s="104"/>
      <c r="E22" s="18"/>
      <c r="F22" s="18"/>
      <c r="G22" s="18"/>
      <c r="H22" s="18"/>
      <c r="I22" s="18"/>
      <c r="J22" s="18"/>
      <c r="K22" s="18"/>
      <c r="L22" s="18"/>
      <c r="M22" s="1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4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s="2" customFormat="1" x14ac:dyDescent="0.25">
      <c r="A23" s="4"/>
      <c r="B23" s="161"/>
      <c r="C23" s="128"/>
      <c r="D23" s="96"/>
      <c r="E23" s="128"/>
      <c r="F23" s="128"/>
      <c r="G23" s="128"/>
      <c r="H23" s="128"/>
      <c r="I23" s="128"/>
      <c r="J23" s="128"/>
      <c r="K23" s="128"/>
      <c r="L23" s="1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4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11.25" x14ac:dyDescent="0.25">
      <c r="A24" s="29"/>
      <c r="B24" s="22" t="s">
        <v>279</v>
      </c>
      <c r="C24" s="22"/>
      <c r="D24" s="30"/>
      <c r="E24" s="31"/>
      <c r="F24" s="31"/>
      <c r="G24" s="31"/>
      <c r="H24" s="31"/>
      <c r="I24" s="31"/>
      <c r="J24" s="31"/>
      <c r="K24" s="31"/>
    </row>
    <row r="25" spans="1:82" ht="11.25" x14ac:dyDescent="0.25">
      <c r="A25" s="29"/>
      <c r="B25" s="22" t="s">
        <v>286</v>
      </c>
      <c r="C25" s="22"/>
      <c r="D25" s="30"/>
      <c r="E25" s="31"/>
      <c r="F25" s="31"/>
      <c r="G25" s="31"/>
      <c r="H25" s="31"/>
      <c r="I25" s="31"/>
      <c r="J25" s="31"/>
      <c r="K25" s="31"/>
    </row>
    <row r="26" spans="1:82" ht="11.25" x14ac:dyDescent="0.25">
      <c r="A26" s="32"/>
      <c r="B26" s="22"/>
      <c r="C26" s="22"/>
      <c r="D26" s="30"/>
      <c r="E26" s="33"/>
      <c r="F26" s="33"/>
      <c r="G26" s="33"/>
      <c r="H26" s="33"/>
      <c r="I26" s="33"/>
      <c r="J26" s="33"/>
      <c r="K26" s="33"/>
    </row>
    <row r="27" spans="1:82" ht="11.25" x14ac:dyDescent="0.25">
      <c r="A27" s="4"/>
      <c r="B27" s="22"/>
      <c r="C27" s="22"/>
      <c r="D27" s="30"/>
      <c r="E27" s="33"/>
      <c r="F27" s="33"/>
      <c r="G27" s="33"/>
      <c r="H27" s="33"/>
      <c r="I27" s="33"/>
      <c r="J27" s="33"/>
      <c r="K27" s="33"/>
    </row>
    <row r="28" spans="1:82" ht="11.25" x14ac:dyDescent="0.25">
      <c r="A28" s="4"/>
      <c r="B28" s="22"/>
      <c r="C28" s="4"/>
      <c r="D28" s="30"/>
      <c r="E28" s="33"/>
      <c r="F28" s="33"/>
      <c r="G28" s="33"/>
      <c r="H28" s="33"/>
      <c r="I28" s="33"/>
      <c r="J28" s="33"/>
      <c r="K28" s="33"/>
    </row>
    <row r="29" spans="1:82" ht="11.25" x14ac:dyDescent="0.25">
      <c r="A29" s="4"/>
      <c r="B29" s="22"/>
      <c r="C29" s="4"/>
      <c r="D29" s="30"/>
      <c r="E29" s="33"/>
      <c r="F29" s="33"/>
      <c r="G29" s="33"/>
      <c r="H29" s="33"/>
      <c r="I29" s="33"/>
      <c r="J29" s="33"/>
      <c r="K29" s="33"/>
    </row>
    <row r="30" spans="1:82" ht="11.25" x14ac:dyDescent="0.25">
      <c r="A30" s="4"/>
      <c r="B30" s="22"/>
      <c r="C30" s="4"/>
      <c r="D30" s="30"/>
      <c r="E30" s="33"/>
      <c r="F30" s="33"/>
      <c r="G30" s="33"/>
      <c r="H30" s="33"/>
      <c r="I30" s="33"/>
      <c r="J30" s="33"/>
      <c r="K30" s="33"/>
    </row>
    <row r="31" spans="1:82" ht="11.25" x14ac:dyDescent="0.25">
      <c r="A31" s="4"/>
      <c r="B31" s="22"/>
      <c r="C31" s="4"/>
      <c r="D31" s="30"/>
      <c r="E31" s="33"/>
      <c r="F31" s="33"/>
      <c r="G31" s="33"/>
      <c r="H31" s="33"/>
      <c r="I31" s="33"/>
      <c r="J31" s="33"/>
      <c r="K31" s="33"/>
    </row>
    <row r="32" spans="1:82" ht="11.25" x14ac:dyDescent="0.25">
      <c r="A32" s="4"/>
      <c r="B32" s="22"/>
      <c r="C32" s="4"/>
      <c r="D32" s="30"/>
      <c r="E32" s="33"/>
      <c r="F32" s="33"/>
      <c r="G32" s="33"/>
      <c r="H32" s="33"/>
      <c r="I32" s="33"/>
      <c r="J32" s="33"/>
      <c r="K32" s="33"/>
    </row>
    <row r="33" spans="1:11" ht="11.25" x14ac:dyDescent="0.25">
      <c r="A33" s="4"/>
      <c r="B33" s="22"/>
      <c r="C33" s="4"/>
      <c r="D33" s="30"/>
      <c r="E33" s="33"/>
      <c r="F33" s="33"/>
      <c r="G33" s="33"/>
      <c r="H33" s="33"/>
      <c r="I33" s="33"/>
      <c r="J33" s="33"/>
      <c r="K33" s="33"/>
    </row>
    <row r="34" spans="1:11" ht="11.25" x14ac:dyDescent="0.25">
      <c r="A34" s="4"/>
      <c r="B34" s="22"/>
      <c r="C34" s="4"/>
      <c r="D34" s="30"/>
      <c r="E34" s="33"/>
      <c r="F34" s="33"/>
      <c r="G34" s="33"/>
      <c r="H34" s="33"/>
      <c r="I34" s="33"/>
      <c r="J34" s="33"/>
      <c r="K34" s="33"/>
    </row>
    <row r="35" spans="1:11" ht="11.25" x14ac:dyDescent="0.25">
      <c r="A35" s="4"/>
      <c r="B35" s="22"/>
      <c r="C35" s="4"/>
      <c r="D35" s="30"/>
      <c r="E35" s="33"/>
      <c r="F35" s="33"/>
      <c r="G35" s="33"/>
      <c r="H35" s="33"/>
      <c r="I35" s="33"/>
      <c r="J35" s="33"/>
      <c r="K35" s="33"/>
    </row>
    <row r="36" spans="1:11" ht="11.25" x14ac:dyDescent="0.25">
      <c r="A36" s="4"/>
      <c r="B36" s="22"/>
      <c r="C36" s="4"/>
      <c r="D36" s="30"/>
      <c r="E36" s="33"/>
      <c r="F36" s="33"/>
      <c r="G36" s="33"/>
      <c r="H36" s="33"/>
      <c r="I36" s="33"/>
      <c r="J36" s="33"/>
      <c r="K36" s="33"/>
    </row>
    <row r="37" spans="1:11" ht="11.25" x14ac:dyDescent="0.25">
      <c r="A37" s="4"/>
      <c r="B37" s="22"/>
      <c r="C37" s="4"/>
      <c r="D37" s="30"/>
      <c r="E37" s="33"/>
      <c r="F37" s="33"/>
      <c r="G37" s="33"/>
      <c r="H37" s="33"/>
      <c r="I37" s="33"/>
      <c r="J37" s="33"/>
      <c r="K37" s="33"/>
    </row>
    <row r="38" spans="1:11" ht="11.25" x14ac:dyDescent="0.25">
      <c r="A38" s="4"/>
      <c r="B38" s="22"/>
      <c r="C38" s="4"/>
      <c r="D38" s="30"/>
      <c r="E38" s="33"/>
      <c r="F38" s="33"/>
      <c r="G38" s="33"/>
      <c r="H38" s="33"/>
      <c r="I38" s="33"/>
      <c r="J38" s="33"/>
      <c r="K38" s="33"/>
    </row>
    <row r="39" spans="1:11" ht="11.25" x14ac:dyDescent="0.25">
      <c r="A39" s="4"/>
      <c r="B39" s="22"/>
      <c r="C39" s="4"/>
      <c r="D39" s="30"/>
      <c r="E39" s="33"/>
      <c r="F39" s="33"/>
      <c r="G39" s="33"/>
      <c r="H39" s="33"/>
      <c r="I39" s="33"/>
      <c r="J39" s="33"/>
      <c r="K39" s="33"/>
    </row>
    <row r="40" spans="1:11" ht="11.25" x14ac:dyDescent="0.25">
      <c r="A40" s="4"/>
      <c r="B40" s="22"/>
      <c r="C40" s="4"/>
      <c r="D40" s="30"/>
      <c r="E40" s="33"/>
      <c r="F40" s="33"/>
      <c r="G40" s="33"/>
      <c r="H40" s="33"/>
      <c r="I40" s="33"/>
      <c r="J40" s="33"/>
      <c r="K40" s="33"/>
    </row>
    <row r="41" spans="1:11" ht="11.25" x14ac:dyDescent="0.25">
      <c r="A41" s="4"/>
      <c r="B41" s="22"/>
      <c r="C41" s="4"/>
      <c r="D41" s="30"/>
      <c r="E41" s="33"/>
      <c r="F41" s="33"/>
      <c r="G41" s="33"/>
      <c r="H41" s="33"/>
      <c r="I41" s="33"/>
      <c r="J41" s="33"/>
      <c r="K41" s="33"/>
    </row>
    <row r="42" spans="1:11" ht="11.25" x14ac:dyDescent="0.25">
      <c r="A42" s="4"/>
      <c r="B42" s="22"/>
      <c r="C42" s="4"/>
      <c r="D42" s="30"/>
      <c r="E42" s="33"/>
      <c r="F42" s="33"/>
      <c r="G42" s="33"/>
      <c r="H42" s="33"/>
      <c r="I42" s="33"/>
      <c r="J42" s="33"/>
      <c r="K42" s="33"/>
    </row>
    <row r="43" spans="1:11" ht="11.25" x14ac:dyDescent="0.25">
      <c r="A43" s="4"/>
      <c r="B43" s="22"/>
      <c r="C43" s="4"/>
      <c r="D43" s="30"/>
      <c r="E43" s="33"/>
      <c r="F43" s="33"/>
      <c r="G43" s="33"/>
      <c r="H43" s="33"/>
      <c r="I43" s="33"/>
      <c r="J43" s="33"/>
      <c r="K43" s="33"/>
    </row>
    <row r="44" spans="1:11" ht="11.25" x14ac:dyDescent="0.25">
      <c r="A44" s="4"/>
      <c r="B44" s="22"/>
      <c r="C44" s="4"/>
      <c r="D44" s="30"/>
      <c r="E44" s="33"/>
      <c r="F44" s="33"/>
      <c r="G44" s="33"/>
      <c r="H44" s="33"/>
      <c r="I44" s="33"/>
      <c r="J44" s="33"/>
      <c r="K44" s="33"/>
    </row>
    <row r="45" spans="1:11" ht="11.25" x14ac:dyDescent="0.25">
      <c r="A45" s="4"/>
      <c r="B45" s="22"/>
      <c r="C45" s="4"/>
      <c r="D45" s="30"/>
      <c r="E45" s="33"/>
      <c r="F45" s="33"/>
      <c r="G45" s="33"/>
      <c r="H45" s="33"/>
      <c r="I45" s="33"/>
      <c r="J45" s="33"/>
      <c r="K45" s="33"/>
    </row>
    <row r="46" spans="1:11" ht="11.25" x14ac:dyDescent="0.25">
      <c r="A46" s="4"/>
      <c r="B46" s="22"/>
      <c r="C46" s="4"/>
      <c r="D46" s="30"/>
      <c r="E46" s="33"/>
      <c r="F46" s="33"/>
      <c r="G46" s="33"/>
      <c r="H46" s="33"/>
      <c r="I46" s="33"/>
      <c r="J46" s="33"/>
      <c r="K46" s="33"/>
    </row>
    <row r="47" spans="1:11" ht="11.25" x14ac:dyDescent="0.25">
      <c r="A47" s="4"/>
      <c r="B47" s="22"/>
      <c r="C47" s="4"/>
      <c r="D47" s="30"/>
      <c r="E47" s="33"/>
      <c r="F47" s="33"/>
      <c r="G47" s="33"/>
      <c r="H47" s="33"/>
      <c r="I47" s="33"/>
      <c r="J47" s="33"/>
      <c r="K47" s="33"/>
    </row>
    <row r="48" spans="1:11" ht="11.25" x14ac:dyDescent="0.25">
      <c r="A48" s="4"/>
      <c r="B48" s="22"/>
      <c r="C48" s="4"/>
      <c r="D48" s="30"/>
      <c r="E48" s="33"/>
      <c r="F48" s="33"/>
      <c r="G48" s="33"/>
      <c r="H48" s="33"/>
      <c r="I48" s="33"/>
      <c r="J48" s="33"/>
      <c r="K48" s="33"/>
    </row>
    <row r="49" spans="1:11" ht="11.25" x14ac:dyDescent="0.25">
      <c r="A49" s="4"/>
      <c r="B49" s="22"/>
      <c r="C49" s="4"/>
      <c r="D49" s="30"/>
      <c r="E49" s="33"/>
      <c r="F49" s="33"/>
      <c r="G49" s="33"/>
      <c r="H49" s="33"/>
      <c r="I49" s="33"/>
      <c r="J49" s="33"/>
      <c r="K49" s="33"/>
    </row>
    <row r="50" spans="1:11" ht="11.25" x14ac:dyDescent="0.25">
      <c r="A50" s="4"/>
      <c r="B50" s="22"/>
      <c r="C50" s="4"/>
      <c r="D50" s="30"/>
      <c r="E50" s="33"/>
      <c r="F50" s="33"/>
      <c r="G50" s="33"/>
      <c r="H50" s="33"/>
      <c r="I50" s="33"/>
      <c r="J50" s="33"/>
      <c r="K50" s="33"/>
    </row>
    <row r="51" spans="1:11" ht="11.25" x14ac:dyDescent="0.25">
      <c r="A51" s="4"/>
      <c r="B51" s="22"/>
      <c r="C51" s="4"/>
      <c r="D51" s="30"/>
      <c r="E51" s="33"/>
      <c r="F51" s="33"/>
      <c r="G51" s="33"/>
      <c r="H51" s="33"/>
      <c r="I51" s="33"/>
      <c r="J51" s="33"/>
      <c r="K51" s="33"/>
    </row>
    <row r="52" spans="1:11" ht="11.25" x14ac:dyDescent="0.25">
      <c r="A52" s="4"/>
      <c r="B52" s="22"/>
      <c r="C52" s="4"/>
      <c r="D52" s="30"/>
      <c r="E52" s="33"/>
      <c r="F52" s="33"/>
      <c r="G52" s="33"/>
      <c r="H52" s="33"/>
      <c r="I52" s="33"/>
      <c r="J52" s="33"/>
      <c r="K52" s="33"/>
    </row>
    <row r="53" spans="1:11" ht="11.25" x14ac:dyDescent="0.25">
      <c r="A53" s="4"/>
      <c r="B53" s="22"/>
      <c r="C53" s="4"/>
      <c r="D53" s="30"/>
      <c r="E53" s="33"/>
      <c r="F53" s="33"/>
      <c r="G53" s="33"/>
      <c r="H53" s="33"/>
      <c r="I53" s="33"/>
      <c r="J53" s="33"/>
      <c r="K53" s="33"/>
    </row>
    <row r="54" spans="1:11" ht="11.25" x14ac:dyDescent="0.25">
      <c r="A54" s="4"/>
      <c r="B54" s="22"/>
      <c r="C54" s="4"/>
      <c r="D54" s="30"/>
      <c r="E54" s="33"/>
      <c r="F54" s="33"/>
      <c r="G54" s="33"/>
      <c r="H54" s="33"/>
      <c r="I54" s="33"/>
      <c r="J54" s="33"/>
      <c r="K54" s="33"/>
    </row>
    <row r="55" spans="1:11" ht="11.25" x14ac:dyDescent="0.25">
      <c r="A55" s="4"/>
      <c r="B55" s="22"/>
      <c r="C55" s="4"/>
      <c r="D55" s="30"/>
      <c r="E55" s="33"/>
      <c r="F55" s="33"/>
      <c r="G55" s="33"/>
      <c r="H55" s="33"/>
      <c r="I55" s="33"/>
      <c r="J55" s="33"/>
      <c r="K55" s="33"/>
    </row>
    <row r="56" spans="1:11" ht="11.25" x14ac:dyDescent="0.25">
      <c r="A56" s="4"/>
      <c r="B56" s="22"/>
      <c r="C56" s="4"/>
      <c r="D56" s="30"/>
      <c r="E56" s="33"/>
      <c r="F56" s="33"/>
      <c r="G56" s="33"/>
      <c r="H56" s="33"/>
      <c r="I56" s="33"/>
      <c r="J56" s="33"/>
      <c r="K56" s="33"/>
    </row>
    <row r="57" spans="1:11" ht="11.25" x14ac:dyDescent="0.25">
      <c r="A57" s="4"/>
      <c r="B57" s="22"/>
      <c r="C57" s="4"/>
      <c r="D57" s="30"/>
      <c r="E57" s="33"/>
      <c r="F57" s="33"/>
      <c r="G57" s="33"/>
      <c r="H57" s="33"/>
      <c r="I57" s="33"/>
      <c r="J57" s="33"/>
      <c r="K57" s="33"/>
    </row>
    <row r="58" spans="1:11" ht="11.25" x14ac:dyDescent="0.25">
      <c r="A58" s="4"/>
      <c r="B58" s="22"/>
      <c r="C58" s="4"/>
      <c r="D58" s="30"/>
      <c r="E58" s="33"/>
      <c r="F58" s="33"/>
      <c r="G58" s="33"/>
      <c r="H58" s="33"/>
      <c r="I58" s="33"/>
      <c r="J58" s="33"/>
      <c r="K58" s="33"/>
    </row>
    <row r="59" spans="1:11" ht="11.25" x14ac:dyDescent="0.25">
      <c r="A59" s="4"/>
      <c r="B59" s="22"/>
      <c r="C59" s="4"/>
      <c r="D59" s="30"/>
      <c r="E59" s="33"/>
      <c r="F59" s="33"/>
      <c r="G59" s="33"/>
      <c r="H59" s="33"/>
      <c r="I59" s="33"/>
      <c r="J59" s="33"/>
      <c r="K59" s="33"/>
    </row>
    <row r="60" spans="1:11" ht="11.25" x14ac:dyDescent="0.25">
      <c r="A60" s="4"/>
      <c r="B60" s="22"/>
      <c r="C60" s="4"/>
      <c r="D60" s="30"/>
      <c r="E60" s="33"/>
      <c r="F60" s="33"/>
      <c r="G60" s="33"/>
      <c r="H60" s="33"/>
      <c r="I60" s="33"/>
      <c r="J60" s="33"/>
      <c r="K60" s="33"/>
    </row>
    <row r="61" spans="1:11" ht="11.25" x14ac:dyDescent="0.25">
      <c r="A61" s="4"/>
      <c r="B61" s="22"/>
      <c r="C61" s="4"/>
      <c r="D61" s="30"/>
      <c r="E61" s="33"/>
      <c r="F61" s="33"/>
      <c r="G61" s="33"/>
      <c r="H61" s="33"/>
      <c r="I61" s="33"/>
      <c r="J61" s="33"/>
      <c r="K61" s="33"/>
    </row>
    <row r="62" spans="1:11" ht="11.25" x14ac:dyDescent="0.25">
      <c r="A62" s="4"/>
      <c r="B62" s="22"/>
      <c r="C62" s="4"/>
      <c r="D62" s="30"/>
      <c r="E62" s="33"/>
      <c r="F62" s="33"/>
      <c r="G62" s="33"/>
      <c r="H62" s="33"/>
      <c r="I62" s="33"/>
      <c r="J62" s="33"/>
      <c r="K62" s="33"/>
    </row>
    <row r="63" spans="1:11" ht="11.25" x14ac:dyDescent="0.25">
      <c r="A63" s="4"/>
      <c r="B63" s="22"/>
      <c r="C63" s="4"/>
      <c r="D63" s="30"/>
      <c r="E63" s="33"/>
      <c r="F63" s="33"/>
      <c r="G63" s="33"/>
      <c r="H63" s="33"/>
      <c r="I63" s="33"/>
      <c r="J63" s="33"/>
      <c r="K63" s="33"/>
    </row>
    <row r="64" spans="1:11" ht="11.25" x14ac:dyDescent="0.25">
      <c r="A64" s="4"/>
      <c r="B64" s="22"/>
      <c r="C64" s="4"/>
      <c r="D64" s="30"/>
      <c r="E64" s="33"/>
      <c r="F64" s="33"/>
      <c r="G64" s="33"/>
      <c r="H64" s="33"/>
      <c r="I64" s="33"/>
      <c r="J64" s="33"/>
      <c r="K64" s="33"/>
    </row>
    <row r="65" spans="1:11" ht="11.25" x14ac:dyDescent="0.25">
      <c r="A65" s="4"/>
      <c r="B65" s="22"/>
      <c r="C65" s="4"/>
      <c r="D65" s="30"/>
      <c r="E65" s="33"/>
      <c r="F65" s="33"/>
      <c r="G65" s="33"/>
      <c r="H65" s="33"/>
      <c r="I65" s="33"/>
      <c r="J65" s="33"/>
      <c r="K65" s="33"/>
    </row>
    <row r="66" spans="1:11" ht="11.25" x14ac:dyDescent="0.25">
      <c r="A66" s="4"/>
      <c r="B66" s="22"/>
      <c r="C66" s="4"/>
      <c r="D66" s="30"/>
      <c r="E66" s="33"/>
      <c r="F66" s="33"/>
      <c r="G66" s="33"/>
      <c r="H66" s="33"/>
      <c r="I66" s="33"/>
      <c r="J66" s="33"/>
      <c r="K66" s="33"/>
    </row>
    <row r="67" spans="1:11" ht="11.25" x14ac:dyDescent="0.25">
      <c r="A67" s="4"/>
      <c r="B67" s="22"/>
      <c r="C67" s="4"/>
      <c r="D67" s="30"/>
      <c r="E67" s="33"/>
      <c r="F67" s="33"/>
      <c r="G67" s="33"/>
      <c r="H67" s="33"/>
      <c r="I67" s="33"/>
      <c r="J67" s="33"/>
      <c r="K67" s="33"/>
    </row>
    <row r="68" spans="1:11" ht="11.25" x14ac:dyDescent="0.25">
      <c r="A68" s="4"/>
      <c r="B68" s="22"/>
      <c r="C68" s="4"/>
      <c r="D68" s="30"/>
      <c r="E68" s="33"/>
      <c r="F68" s="33"/>
      <c r="G68" s="33"/>
      <c r="H68" s="33"/>
      <c r="I68" s="33"/>
      <c r="J68" s="33"/>
      <c r="K68" s="33"/>
    </row>
    <row r="69" spans="1:11" ht="11.25" x14ac:dyDescent="0.25">
      <c r="A69" s="4"/>
      <c r="B69" s="22"/>
      <c r="C69" s="4"/>
      <c r="D69" s="30"/>
      <c r="E69" s="33"/>
      <c r="F69" s="33"/>
      <c r="G69" s="33"/>
      <c r="H69" s="33"/>
      <c r="I69" s="33"/>
      <c r="J69" s="33"/>
      <c r="K69" s="33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2" hidden="1" x14ac:dyDescent="0.25">
      <c r="A423" s="6"/>
      <c r="B423" s="19"/>
      <c r="C423" s="6"/>
      <c r="D423" s="34"/>
      <c r="E423" s="6"/>
      <c r="F423" s="6"/>
      <c r="G423" s="6"/>
      <c r="H423" s="6"/>
      <c r="I423" s="6"/>
      <c r="J423" s="6"/>
      <c r="K423" s="6"/>
    </row>
    <row r="424" spans="1:11" ht="12" hidden="1" x14ac:dyDescent="0.25">
      <c r="A424" s="6"/>
      <c r="B424" s="19"/>
      <c r="C424" s="6"/>
      <c r="D424" s="34"/>
      <c r="E424" s="6"/>
      <c r="F424" s="6"/>
      <c r="G424" s="6"/>
      <c r="H424" s="6"/>
      <c r="I424" s="6"/>
      <c r="J424" s="6"/>
      <c r="K424" s="6"/>
    </row>
    <row r="425" spans="1:11" x14ac:dyDescent="0.25"/>
    <row r="426" spans="1:11" x14ac:dyDescent="0.25"/>
    <row r="427" spans="1:11" x14ac:dyDescent="0.25"/>
    <row r="428" spans="1:11" x14ac:dyDescent="0.25"/>
    <row r="429" spans="1:11" x14ac:dyDescent="0.25"/>
    <row r="430" spans="1:11" x14ac:dyDescent="0.25"/>
    <row r="431" spans="1:11" x14ac:dyDescent="0.25"/>
    <row r="432" spans="1:11" x14ac:dyDescent="0.25"/>
    <row r="439" x14ac:dyDescent="0.25"/>
    <row r="440" x14ac:dyDescent="0.25"/>
    <row r="442" x14ac:dyDescent="0.25"/>
    <row r="445" x14ac:dyDescent="0.25"/>
    <row r="1111" x14ac:dyDescent="0.25"/>
    <row r="1112" x14ac:dyDescent="0.25"/>
    <row r="1113" x14ac:dyDescent="0.25"/>
    <row r="1114" x14ac:dyDescent="0.25"/>
    <row r="1127" ht="19.5" hidden="1" customHeight="1" x14ac:dyDescent="0.25"/>
    <row r="1128" x14ac:dyDescent="0.25"/>
    <row r="1129" x14ac:dyDescent="0.25"/>
    <row r="1130" x14ac:dyDescent="0.25"/>
    <row r="1133" x14ac:dyDescent="0.25"/>
    <row r="1134" x14ac:dyDescent="0.25"/>
    <row r="1137" x14ac:dyDescent="0.25"/>
    <row r="1138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35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1" style="107" customWidth="1"/>
    <col min="5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3" ht="14.25" customHeigh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3" ht="23.25" x14ac:dyDescent="0.25">
      <c r="A2" s="3"/>
      <c r="B2" s="10" t="s">
        <v>20</v>
      </c>
      <c r="C2" s="11"/>
      <c r="D2" s="8"/>
      <c r="E2" s="3"/>
      <c r="F2" s="3"/>
      <c r="G2" s="3"/>
      <c r="H2" s="3"/>
      <c r="I2" s="3"/>
      <c r="J2" s="3"/>
      <c r="K2" s="3"/>
    </row>
    <row r="3" spans="1:13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3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1.25" customHeight="1" thickTop="1" x14ac:dyDescent="0.25">
      <c r="A5" s="3"/>
      <c r="B5" s="8"/>
      <c r="C5" s="8"/>
      <c r="D5" s="106"/>
      <c r="E5" s="16"/>
      <c r="F5" s="16"/>
      <c r="G5" s="16"/>
      <c r="H5" s="16"/>
      <c r="I5" s="16"/>
      <c r="J5" s="16"/>
      <c r="K5" s="16"/>
      <c r="L5" s="16"/>
    </row>
    <row r="6" spans="1:13" ht="11.25" customHeight="1" x14ac:dyDescent="0.25">
      <c r="A6" s="4"/>
      <c r="B6" s="17" t="s">
        <v>309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"/>
    </row>
    <row r="7" spans="1:13" ht="11.25" customHeight="1" x14ac:dyDescent="0.25">
      <c r="A7" s="4"/>
      <c r="B7" s="19" t="s">
        <v>477</v>
      </c>
      <c r="C7" s="128"/>
      <c r="D7" s="96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1.25" x14ac:dyDescent="0.25">
      <c r="A8" s="39"/>
      <c r="B8" s="225" t="s">
        <v>21</v>
      </c>
      <c r="C8" s="41"/>
      <c r="D8" s="20" t="s">
        <v>320</v>
      </c>
      <c r="E8" s="42">
        <v>8729</v>
      </c>
      <c r="F8" s="42">
        <v>9292</v>
      </c>
      <c r="G8" s="42">
        <v>10862</v>
      </c>
      <c r="H8" s="42">
        <v>11553</v>
      </c>
      <c r="I8" s="42">
        <v>12140</v>
      </c>
      <c r="J8" s="42">
        <v>11611</v>
      </c>
      <c r="K8" s="42">
        <v>12065</v>
      </c>
      <c r="L8" s="42">
        <v>13392</v>
      </c>
      <c r="M8" s="42">
        <v>14694</v>
      </c>
    </row>
    <row r="9" spans="1:13" ht="11.25" x14ac:dyDescent="0.25">
      <c r="A9" s="4"/>
      <c r="B9" s="21" t="s">
        <v>22</v>
      </c>
      <c r="C9" s="22"/>
      <c r="D9" s="20" t="s">
        <v>320</v>
      </c>
      <c r="E9" s="9">
        <v>9180</v>
      </c>
      <c r="F9" s="9">
        <v>9238</v>
      </c>
      <c r="G9" s="9">
        <v>11261</v>
      </c>
      <c r="H9" s="9">
        <v>11919</v>
      </c>
      <c r="I9" s="9">
        <v>12348</v>
      </c>
      <c r="J9" s="9">
        <v>11819</v>
      </c>
      <c r="K9" s="9">
        <v>12679</v>
      </c>
      <c r="L9" s="9">
        <v>14281</v>
      </c>
      <c r="M9" s="9">
        <v>15160</v>
      </c>
    </row>
    <row r="10" spans="1:13" ht="11.25" x14ac:dyDescent="0.25">
      <c r="A10" s="4"/>
      <c r="B10" s="19" t="s">
        <v>23</v>
      </c>
      <c r="C10" s="22"/>
      <c r="D10" s="20" t="s">
        <v>320</v>
      </c>
      <c r="E10" s="9" t="s">
        <v>1</v>
      </c>
      <c r="F10" s="9" t="s">
        <v>1</v>
      </c>
      <c r="G10" s="9" t="s">
        <v>1</v>
      </c>
      <c r="H10" s="9" t="s">
        <v>1</v>
      </c>
      <c r="I10" s="9">
        <v>6023</v>
      </c>
      <c r="J10" s="9">
        <v>5336</v>
      </c>
      <c r="K10" s="9">
        <v>5277</v>
      </c>
      <c r="L10" s="9">
        <v>7082</v>
      </c>
      <c r="M10" s="9">
        <v>6078</v>
      </c>
    </row>
    <row r="11" spans="1:13" ht="11.25" x14ac:dyDescent="0.25">
      <c r="A11" s="4"/>
      <c r="B11" s="19" t="s">
        <v>24</v>
      </c>
      <c r="C11" s="19"/>
      <c r="D11" s="20" t="s">
        <v>320</v>
      </c>
      <c r="E11" s="9" t="s">
        <v>1</v>
      </c>
      <c r="F11" s="9" t="s">
        <v>1</v>
      </c>
      <c r="G11" s="9" t="s">
        <v>1</v>
      </c>
      <c r="H11" s="9" t="s">
        <v>1</v>
      </c>
      <c r="I11" s="9">
        <v>3024</v>
      </c>
      <c r="J11" s="9">
        <v>2653</v>
      </c>
      <c r="K11" s="9">
        <v>3156</v>
      </c>
      <c r="L11" s="9">
        <v>4722</v>
      </c>
      <c r="M11" s="9">
        <v>4584</v>
      </c>
    </row>
    <row r="12" spans="1:13" ht="11.25" x14ac:dyDescent="0.25">
      <c r="A12" s="4"/>
      <c r="B12" s="21" t="s">
        <v>25</v>
      </c>
      <c r="C12" s="19"/>
      <c r="D12" s="20" t="s">
        <v>320</v>
      </c>
      <c r="E12" s="25" t="s">
        <v>1</v>
      </c>
      <c r="F12" s="25" t="s">
        <v>1</v>
      </c>
      <c r="G12" s="25" t="s">
        <v>1</v>
      </c>
      <c r="H12" s="25" t="s">
        <v>1</v>
      </c>
      <c r="I12" s="9">
        <v>601</v>
      </c>
      <c r="J12" s="9">
        <v>613</v>
      </c>
      <c r="K12" s="9">
        <v>662</v>
      </c>
      <c r="L12" s="9">
        <v>962</v>
      </c>
      <c r="M12" s="9">
        <v>988</v>
      </c>
    </row>
    <row r="13" spans="1:13" ht="11.25" x14ac:dyDescent="0.25">
      <c r="A13" s="4"/>
      <c r="B13" s="21" t="s">
        <v>26</v>
      </c>
      <c r="C13" s="19"/>
      <c r="D13" s="20" t="s">
        <v>320</v>
      </c>
      <c r="E13" s="9" t="s">
        <v>1</v>
      </c>
      <c r="F13" s="9" t="s">
        <v>1</v>
      </c>
      <c r="G13" s="9" t="s">
        <v>1</v>
      </c>
      <c r="H13" s="9" t="s">
        <v>1</v>
      </c>
      <c r="I13" s="9">
        <v>2423</v>
      </c>
      <c r="J13" s="9">
        <v>2040</v>
      </c>
      <c r="K13" s="9">
        <v>2494</v>
      </c>
      <c r="L13" s="9">
        <v>3760</v>
      </c>
      <c r="M13" s="9">
        <v>3596</v>
      </c>
    </row>
    <row r="14" spans="1:13" ht="11.25" x14ac:dyDescent="0.25">
      <c r="A14" s="4"/>
      <c r="B14" s="19" t="s">
        <v>27</v>
      </c>
      <c r="C14" s="19"/>
      <c r="D14" s="24" t="s">
        <v>12</v>
      </c>
      <c r="E14" s="25" t="s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>
        <v>1</v>
      </c>
    </row>
    <row r="15" spans="1:13" ht="11.25" x14ac:dyDescent="0.25">
      <c r="A15" s="4"/>
      <c r="B15" s="19" t="s">
        <v>28</v>
      </c>
      <c r="C15" s="19"/>
      <c r="D15" s="24" t="s">
        <v>12</v>
      </c>
      <c r="E15" s="43" t="s">
        <v>1</v>
      </c>
      <c r="F15" s="43">
        <v>0.85</v>
      </c>
      <c r="G15" s="43">
        <v>0.88</v>
      </c>
      <c r="H15" s="43">
        <v>0.89</v>
      </c>
      <c r="I15" s="43">
        <v>0.89</v>
      </c>
      <c r="J15" s="43">
        <v>0.86</v>
      </c>
      <c r="K15" s="43">
        <v>0.83</v>
      </c>
      <c r="L15" s="43">
        <v>0.83</v>
      </c>
      <c r="M15" s="150">
        <v>0.8</v>
      </c>
    </row>
    <row r="16" spans="1:13" ht="11.25" x14ac:dyDescent="0.25">
      <c r="A16" s="4"/>
      <c r="B16" s="51" t="s">
        <v>350</v>
      </c>
      <c r="C16" s="22"/>
      <c r="D16" s="20" t="s">
        <v>12</v>
      </c>
      <c r="E16" s="212">
        <v>0.114</v>
      </c>
      <c r="F16" s="212">
        <v>8.3000000000000004E-2</v>
      </c>
      <c r="G16" s="212">
        <v>5.5E-2</v>
      </c>
      <c r="H16" s="212">
        <v>5.3999999999999999E-2</v>
      </c>
      <c r="I16" s="212">
        <v>5.8000000000000003E-2</v>
      </c>
      <c r="J16" s="212">
        <v>5.8000000000000003E-2</v>
      </c>
      <c r="K16" s="212">
        <v>6.5000000000000002E-2</v>
      </c>
      <c r="L16" s="212">
        <v>8.2000000000000003E-2</v>
      </c>
      <c r="M16" s="210">
        <v>8.4000000000000005E-2</v>
      </c>
    </row>
    <row r="17" spans="1:13" ht="11.25" x14ac:dyDescent="0.25">
      <c r="A17" s="4"/>
      <c r="B17" s="21" t="s">
        <v>25</v>
      </c>
      <c r="C17" s="22"/>
      <c r="D17" s="24" t="s">
        <v>12</v>
      </c>
      <c r="E17" s="25" t="s">
        <v>1</v>
      </c>
      <c r="F17" s="25" t="s">
        <v>1</v>
      </c>
      <c r="G17" s="25" t="s">
        <v>1</v>
      </c>
      <c r="H17" s="25" t="s">
        <v>1</v>
      </c>
      <c r="I17" s="44">
        <v>6.6799999999999998E-2</v>
      </c>
      <c r="J17" s="44">
        <v>6.9000000000000006E-2</v>
      </c>
      <c r="K17" s="44">
        <v>5.8000000000000003E-2</v>
      </c>
      <c r="L17" s="44">
        <v>8.2000000000000003E-2</v>
      </c>
      <c r="M17" s="211">
        <v>7.0999999999999994E-2</v>
      </c>
    </row>
    <row r="18" spans="1:13" ht="11.25" x14ac:dyDescent="0.25">
      <c r="A18" s="4"/>
      <c r="B18" s="21" t="s">
        <v>26</v>
      </c>
      <c r="C18" s="9"/>
      <c r="D18" s="20" t="s">
        <v>12</v>
      </c>
      <c r="E18" s="9" t="s">
        <v>1</v>
      </c>
      <c r="F18" s="9" t="s">
        <v>1</v>
      </c>
      <c r="G18" s="9" t="s">
        <v>1</v>
      </c>
      <c r="H18" s="9" t="s">
        <v>1</v>
      </c>
      <c r="I18" s="44">
        <v>6.6299999999999998E-2</v>
      </c>
      <c r="J18" s="44">
        <v>5.5E-2</v>
      </c>
      <c r="K18" s="44">
        <v>6.7000000000000004E-2</v>
      </c>
      <c r="L18" s="44">
        <v>8.2000000000000003E-2</v>
      </c>
      <c r="M18" s="211">
        <v>8.6999999999999994E-2</v>
      </c>
    </row>
    <row r="19" spans="1:13" ht="11.25" x14ac:dyDescent="0.25">
      <c r="A19" s="4"/>
      <c r="B19" s="19" t="s">
        <v>351</v>
      </c>
      <c r="C19" s="9"/>
      <c r="D19" s="20" t="s">
        <v>12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44">
        <v>3.0000000000000001E-3</v>
      </c>
      <c r="M19" s="211">
        <v>0.09</v>
      </c>
    </row>
    <row r="20" spans="1:13" ht="11.25" x14ac:dyDescent="0.25">
      <c r="A20" s="4"/>
      <c r="B20" s="22" t="s">
        <v>352</v>
      </c>
      <c r="C20" s="9"/>
      <c r="D20" s="20" t="s">
        <v>12</v>
      </c>
      <c r="E20" s="25" t="s">
        <v>1</v>
      </c>
      <c r="F20" s="25" t="s">
        <v>1</v>
      </c>
      <c r="G20" s="25" t="s">
        <v>1</v>
      </c>
      <c r="H20" s="25" t="s">
        <v>1</v>
      </c>
      <c r="I20" s="25" t="s">
        <v>1</v>
      </c>
      <c r="J20" s="25" t="s">
        <v>1</v>
      </c>
      <c r="K20" s="25" t="s">
        <v>1</v>
      </c>
      <c r="L20" s="44">
        <v>0.14199999999999999</v>
      </c>
      <c r="M20" s="211">
        <v>0.14299999999999999</v>
      </c>
    </row>
    <row r="21" spans="1:13" ht="11.25" x14ac:dyDescent="0.25">
      <c r="A21" s="4"/>
      <c r="B21" s="22"/>
      <c r="C21" s="9"/>
      <c r="D21" s="26"/>
      <c r="E21" s="27"/>
      <c r="F21" s="27"/>
      <c r="G21" s="27"/>
      <c r="H21" s="27"/>
      <c r="I21" s="27"/>
      <c r="J21" s="27"/>
      <c r="K21" s="27"/>
    </row>
    <row r="22" spans="1:13" ht="12.75" x14ac:dyDescent="0.25">
      <c r="A22" s="4"/>
      <c r="B22" s="17" t="s">
        <v>358</v>
      </c>
      <c r="C22" s="18"/>
      <c r="D22" s="104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1.25" x14ac:dyDescent="0.25">
      <c r="A23" s="29"/>
      <c r="B23" s="51" t="s">
        <v>30</v>
      </c>
      <c r="C23" s="22"/>
      <c r="D23" s="30" t="s">
        <v>12</v>
      </c>
      <c r="E23" s="75">
        <v>0.22</v>
      </c>
      <c r="F23" s="75">
        <v>0.22</v>
      </c>
      <c r="G23" s="75">
        <v>0.21</v>
      </c>
      <c r="H23" s="75">
        <v>0.22</v>
      </c>
      <c r="I23" s="75">
        <v>0.2</v>
      </c>
      <c r="J23" s="75">
        <v>0.21</v>
      </c>
      <c r="K23" s="75">
        <v>0.21</v>
      </c>
      <c r="L23" s="75">
        <v>0.21</v>
      </c>
      <c r="M23" s="213">
        <v>0.21</v>
      </c>
    </row>
    <row r="24" spans="1:13" ht="11.25" x14ac:dyDescent="0.25">
      <c r="A24" s="4"/>
      <c r="B24" s="19" t="s">
        <v>308</v>
      </c>
      <c r="C24" s="19"/>
      <c r="D24" s="24" t="s">
        <v>12</v>
      </c>
      <c r="E24" s="43">
        <v>0.22</v>
      </c>
      <c r="F24" s="43">
        <v>0.22</v>
      </c>
      <c r="G24" s="43">
        <v>0.22</v>
      </c>
      <c r="H24" s="43">
        <v>0.27</v>
      </c>
      <c r="I24" s="43">
        <v>0.22</v>
      </c>
      <c r="J24" s="43">
        <v>0.3</v>
      </c>
      <c r="K24" s="43">
        <v>0.33</v>
      </c>
      <c r="L24" s="43">
        <v>0.33</v>
      </c>
      <c r="M24" s="43">
        <v>0.25</v>
      </c>
    </row>
    <row r="25" spans="1:13" ht="11.25" x14ac:dyDescent="0.25">
      <c r="A25" s="4"/>
      <c r="B25" s="19" t="s">
        <v>31</v>
      </c>
      <c r="C25" s="19"/>
      <c r="D25" s="20" t="s">
        <v>12</v>
      </c>
      <c r="E25" s="43">
        <v>0.22</v>
      </c>
      <c r="F25" s="43">
        <v>0.23</v>
      </c>
      <c r="G25" s="43">
        <v>0.22</v>
      </c>
      <c r="H25" s="43">
        <v>0.24</v>
      </c>
      <c r="I25" s="43">
        <v>0.22</v>
      </c>
      <c r="J25" s="43">
        <v>0.22</v>
      </c>
      <c r="K25" s="43">
        <v>0.22</v>
      </c>
      <c r="L25" s="43">
        <v>0.22</v>
      </c>
      <c r="M25" s="43">
        <v>0.22</v>
      </c>
    </row>
    <row r="26" spans="1:13" ht="11.25" x14ac:dyDescent="0.25">
      <c r="A26" s="4"/>
      <c r="B26" s="19" t="s">
        <v>32</v>
      </c>
      <c r="C26" s="19"/>
      <c r="D26" s="20" t="s">
        <v>12</v>
      </c>
      <c r="E26" s="43">
        <v>0.43</v>
      </c>
      <c r="F26" s="43">
        <v>0.44</v>
      </c>
      <c r="G26" s="43">
        <v>0.42</v>
      </c>
      <c r="H26" s="43">
        <v>0.42</v>
      </c>
      <c r="I26" s="43">
        <v>0.4</v>
      </c>
      <c r="J26" s="43">
        <v>0.39</v>
      </c>
      <c r="K26" s="43">
        <v>0.4</v>
      </c>
      <c r="L26" s="43">
        <v>0.4</v>
      </c>
      <c r="M26" s="43">
        <v>0.41</v>
      </c>
    </row>
    <row r="27" spans="1:13" ht="11.25" x14ac:dyDescent="0.25">
      <c r="A27" s="4"/>
      <c r="B27" s="19" t="s">
        <v>33</v>
      </c>
      <c r="C27" s="19"/>
      <c r="D27" s="20" t="s">
        <v>12</v>
      </c>
      <c r="E27" s="9" t="s">
        <v>1</v>
      </c>
      <c r="F27" s="9" t="s">
        <v>1</v>
      </c>
      <c r="G27" s="43">
        <v>0.12</v>
      </c>
      <c r="H27" s="43">
        <v>0.12</v>
      </c>
      <c r="I27" s="43">
        <v>0.12</v>
      </c>
      <c r="J27" s="43">
        <v>0.12</v>
      </c>
      <c r="K27" s="43">
        <v>0.11</v>
      </c>
      <c r="L27" s="43">
        <v>0.11</v>
      </c>
      <c r="M27" s="43">
        <v>0.12</v>
      </c>
    </row>
    <row r="28" spans="1:13" ht="11.25" x14ac:dyDescent="0.25">
      <c r="A28" s="4"/>
      <c r="B28" s="209" t="s">
        <v>456</v>
      </c>
      <c r="C28" s="19"/>
      <c r="D28" s="20" t="s">
        <v>12</v>
      </c>
      <c r="E28" s="9" t="s">
        <v>1</v>
      </c>
      <c r="F28" s="9" t="s">
        <v>1</v>
      </c>
      <c r="G28" s="9" t="s">
        <v>1</v>
      </c>
      <c r="H28" s="9" t="s">
        <v>1</v>
      </c>
      <c r="I28" s="150">
        <v>0.28999999999999998</v>
      </c>
      <c r="J28" s="150">
        <v>0.3</v>
      </c>
      <c r="K28" s="150">
        <v>0.25</v>
      </c>
      <c r="L28" s="150">
        <v>0.22</v>
      </c>
      <c r="M28" s="43">
        <v>0.23</v>
      </c>
    </row>
    <row r="29" spans="1:13" ht="11.25" x14ac:dyDescent="0.25">
      <c r="A29" s="4"/>
      <c r="B29" s="21"/>
      <c r="C29" s="19"/>
      <c r="D29" s="20"/>
      <c r="E29" s="9"/>
      <c r="F29" s="9"/>
      <c r="G29" s="9"/>
      <c r="H29" s="9"/>
      <c r="I29" s="9"/>
      <c r="J29" s="9"/>
      <c r="K29" s="9"/>
    </row>
    <row r="30" spans="1:13" ht="12.75" x14ac:dyDescent="0.25">
      <c r="A30" s="4"/>
      <c r="B30" s="17" t="s">
        <v>34</v>
      </c>
      <c r="C30" s="18"/>
      <c r="D30" s="104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1.25" x14ac:dyDescent="0.25">
      <c r="A31" s="29"/>
      <c r="B31" s="22" t="s">
        <v>35</v>
      </c>
      <c r="C31" s="22"/>
      <c r="D31" s="20" t="s">
        <v>320</v>
      </c>
      <c r="E31" s="72">
        <v>1836</v>
      </c>
      <c r="F31" s="72">
        <v>2239</v>
      </c>
      <c r="G31" s="72">
        <v>2566</v>
      </c>
      <c r="H31" s="72">
        <v>2407</v>
      </c>
      <c r="I31" s="72">
        <v>2546</v>
      </c>
      <c r="J31" s="72">
        <v>2083</v>
      </c>
      <c r="K31" s="72">
        <v>2092</v>
      </c>
      <c r="L31" s="9">
        <v>2366</v>
      </c>
      <c r="M31" s="9">
        <v>2365</v>
      </c>
    </row>
    <row r="32" spans="1:13" ht="11.25" x14ac:dyDescent="0.25">
      <c r="A32" s="29"/>
      <c r="B32" s="21" t="s">
        <v>25</v>
      </c>
      <c r="C32" s="22"/>
      <c r="D32" s="20" t="s">
        <v>320</v>
      </c>
      <c r="E32" s="72" t="s">
        <v>1</v>
      </c>
      <c r="F32" s="72" t="s">
        <v>1</v>
      </c>
      <c r="G32" s="72">
        <v>613</v>
      </c>
      <c r="H32" s="72">
        <v>509</v>
      </c>
      <c r="I32" s="72">
        <v>521</v>
      </c>
      <c r="J32" s="72">
        <v>468</v>
      </c>
      <c r="K32" s="72">
        <v>500</v>
      </c>
      <c r="L32" s="9">
        <v>552</v>
      </c>
      <c r="M32" s="9">
        <v>567</v>
      </c>
    </row>
    <row r="33" spans="1:13" ht="11.25" x14ac:dyDescent="0.25">
      <c r="A33" s="32"/>
      <c r="B33" s="21" t="s">
        <v>26</v>
      </c>
      <c r="C33" s="22"/>
      <c r="D33" s="20" t="s">
        <v>320</v>
      </c>
      <c r="E33" s="72" t="s">
        <v>1</v>
      </c>
      <c r="F33" s="72" t="s">
        <v>1</v>
      </c>
      <c r="G33" s="72">
        <v>1953</v>
      </c>
      <c r="H33" s="72">
        <v>1898</v>
      </c>
      <c r="I33" s="72">
        <v>2043</v>
      </c>
      <c r="J33" s="72">
        <v>1615</v>
      </c>
      <c r="K33" s="72">
        <v>1592</v>
      </c>
      <c r="L33" s="9">
        <v>1814</v>
      </c>
      <c r="M33" s="9">
        <v>1798</v>
      </c>
    </row>
    <row r="34" spans="1:13" ht="11.25" x14ac:dyDescent="0.25">
      <c r="A34" s="4"/>
      <c r="B34" s="51" t="s">
        <v>36</v>
      </c>
      <c r="C34" s="22"/>
      <c r="D34" s="30" t="s">
        <v>12</v>
      </c>
      <c r="E34" s="75" t="s">
        <v>1</v>
      </c>
      <c r="F34" s="75" t="s">
        <v>1</v>
      </c>
      <c r="G34" s="75">
        <v>0.24</v>
      </c>
      <c r="H34" s="75">
        <v>0.21</v>
      </c>
      <c r="I34" s="75">
        <v>0.21</v>
      </c>
      <c r="J34" s="75">
        <v>0.18</v>
      </c>
      <c r="K34" s="75">
        <v>0.16</v>
      </c>
      <c r="L34" s="196">
        <v>0.16600000000000001</v>
      </c>
      <c r="M34" s="196">
        <v>0.16</v>
      </c>
    </row>
    <row r="35" spans="1:13" ht="11.25" x14ac:dyDescent="0.25">
      <c r="A35" s="4"/>
      <c r="B35" s="22" t="s">
        <v>37</v>
      </c>
      <c r="C35" s="4"/>
      <c r="D35" s="20" t="s">
        <v>320</v>
      </c>
      <c r="E35" s="72" t="s">
        <v>1</v>
      </c>
      <c r="F35" s="72" t="s">
        <v>1</v>
      </c>
      <c r="G35" s="72" t="s">
        <v>1</v>
      </c>
      <c r="H35" s="72" t="s">
        <v>1</v>
      </c>
      <c r="I35" s="72" t="s">
        <v>1</v>
      </c>
      <c r="J35" s="72">
        <v>7815</v>
      </c>
      <c r="K35" s="72">
        <v>8579</v>
      </c>
      <c r="L35" s="9">
        <v>9617</v>
      </c>
      <c r="M35" s="9">
        <v>10297</v>
      </c>
    </row>
    <row r="36" spans="1:13" ht="11.25" x14ac:dyDescent="0.25">
      <c r="A36" s="4"/>
      <c r="B36" s="21" t="s">
        <v>25</v>
      </c>
      <c r="C36" s="4"/>
      <c r="D36" s="20" t="s">
        <v>320</v>
      </c>
      <c r="E36" s="72" t="s">
        <v>1</v>
      </c>
      <c r="F36" s="72" t="s">
        <v>1</v>
      </c>
      <c r="G36" s="72" t="s">
        <v>1</v>
      </c>
      <c r="H36" s="72" t="s">
        <v>1</v>
      </c>
      <c r="I36" s="72" t="s">
        <v>1</v>
      </c>
      <c r="J36" s="72">
        <v>1677</v>
      </c>
      <c r="K36" s="72">
        <v>1840</v>
      </c>
      <c r="L36" s="9">
        <v>2065</v>
      </c>
      <c r="M36" s="9">
        <v>2256</v>
      </c>
    </row>
    <row r="37" spans="1:13" ht="11.25" x14ac:dyDescent="0.25">
      <c r="A37" s="4"/>
      <c r="B37" s="21" t="s">
        <v>26</v>
      </c>
      <c r="C37" s="4"/>
      <c r="D37" s="20" t="s">
        <v>320</v>
      </c>
      <c r="E37" s="72" t="s">
        <v>1</v>
      </c>
      <c r="F37" s="72" t="s">
        <v>1</v>
      </c>
      <c r="G37" s="72" t="s">
        <v>1</v>
      </c>
      <c r="H37" s="72" t="s">
        <v>1</v>
      </c>
      <c r="I37" s="72" t="s">
        <v>1</v>
      </c>
      <c r="J37" s="72">
        <v>6138</v>
      </c>
      <c r="K37" s="72">
        <v>6739</v>
      </c>
      <c r="L37" s="9">
        <v>7552</v>
      </c>
      <c r="M37" s="9">
        <v>8041</v>
      </c>
    </row>
    <row r="38" spans="1:13" ht="11.25" x14ac:dyDescent="0.25">
      <c r="A38" s="4"/>
      <c r="B38" s="51" t="s">
        <v>38</v>
      </c>
      <c r="C38" s="4"/>
      <c r="D38" s="30" t="s">
        <v>12</v>
      </c>
      <c r="E38" s="75" t="s">
        <v>1</v>
      </c>
      <c r="F38" s="75" t="s">
        <v>1</v>
      </c>
      <c r="G38" s="75" t="s">
        <v>1</v>
      </c>
      <c r="H38" s="75" t="s">
        <v>1</v>
      </c>
      <c r="I38" s="75" t="s">
        <v>1</v>
      </c>
      <c r="J38" s="75">
        <v>0.66</v>
      </c>
      <c r="K38" s="75">
        <v>0.68</v>
      </c>
      <c r="L38" s="196">
        <v>0.67300000000000004</v>
      </c>
      <c r="M38" s="196">
        <v>0.68</v>
      </c>
    </row>
    <row r="39" spans="1:13" ht="11.25" x14ac:dyDescent="0.25">
      <c r="A39" s="4"/>
      <c r="B39" s="22" t="s">
        <v>39</v>
      </c>
      <c r="C39" s="4"/>
      <c r="D39" s="20" t="s">
        <v>320</v>
      </c>
      <c r="E39" s="72" t="s">
        <v>1</v>
      </c>
      <c r="F39" s="72" t="s">
        <v>1</v>
      </c>
      <c r="G39" s="72" t="s">
        <v>1</v>
      </c>
      <c r="H39" s="72" t="s">
        <v>1</v>
      </c>
      <c r="I39" s="72" t="s">
        <v>1</v>
      </c>
      <c r="J39" s="72">
        <v>1918</v>
      </c>
      <c r="K39" s="72">
        <v>2006</v>
      </c>
      <c r="L39" s="9">
        <v>2298</v>
      </c>
      <c r="M39" s="9">
        <v>2498</v>
      </c>
    </row>
    <row r="40" spans="1:13" ht="11.25" x14ac:dyDescent="0.25">
      <c r="A40" s="4"/>
      <c r="B40" s="21" t="s">
        <v>25</v>
      </c>
      <c r="C40" s="4"/>
      <c r="D40" s="20" t="s">
        <v>320</v>
      </c>
      <c r="E40" s="72" t="s">
        <v>1</v>
      </c>
      <c r="F40" s="72" t="s">
        <v>1</v>
      </c>
      <c r="G40" s="72" t="s">
        <v>1</v>
      </c>
      <c r="H40" s="72" t="s">
        <v>1</v>
      </c>
      <c r="I40" s="72" t="s">
        <v>1</v>
      </c>
      <c r="J40" s="72">
        <v>448</v>
      </c>
      <c r="K40" s="72">
        <v>480</v>
      </c>
      <c r="L40" s="9">
        <v>554</v>
      </c>
      <c r="M40" s="9">
        <v>603</v>
      </c>
    </row>
    <row r="41" spans="1:13" ht="11.25" x14ac:dyDescent="0.25">
      <c r="A41" s="4"/>
      <c r="B41" s="21" t="s">
        <v>26</v>
      </c>
      <c r="C41" s="4"/>
      <c r="D41" s="20" t="s">
        <v>320</v>
      </c>
      <c r="E41" s="72" t="s">
        <v>1</v>
      </c>
      <c r="F41" s="72" t="s">
        <v>1</v>
      </c>
      <c r="G41" s="72" t="s">
        <v>1</v>
      </c>
      <c r="H41" s="72" t="s">
        <v>1</v>
      </c>
      <c r="I41" s="72" t="s">
        <v>1</v>
      </c>
      <c r="J41" s="72">
        <v>1470</v>
      </c>
      <c r="K41" s="72">
        <v>1526</v>
      </c>
      <c r="L41" s="9">
        <v>1744</v>
      </c>
      <c r="M41" s="9">
        <v>1895</v>
      </c>
    </row>
    <row r="42" spans="1:13" ht="11.25" x14ac:dyDescent="0.25">
      <c r="A42" s="4"/>
      <c r="B42" s="51" t="s">
        <v>40</v>
      </c>
      <c r="C42" s="4"/>
      <c r="D42" s="30" t="s">
        <v>12</v>
      </c>
      <c r="E42" s="75" t="s">
        <v>1</v>
      </c>
      <c r="F42" s="75" t="s">
        <v>1</v>
      </c>
      <c r="G42" s="75" t="s">
        <v>1</v>
      </c>
      <c r="H42" s="75" t="s">
        <v>1</v>
      </c>
      <c r="I42" s="75" t="s">
        <v>1</v>
      </c>
      <c r="J42" s="75">
        <v>0.16</v>
      </c>
      <c r="K42" s="75">
        <v>0.16</v>
      </c>
      <c r="L42" s="196">
        <v>0.161</v>
      </c>
      <c r="M42" s="196">
        <v>0.16</v>
      </c>
    </row>
    <row r="43" spans="1:13" ht="11.25" x14ac:dyDescent="0.25">
      <c r="A43" s="4"/>
      <c r="B43" s="22"/>
      <c r="C43" s="4"/>
      <c r="D43" s="30"/>
      <c r="E43" s="31"/>
      <c r="F43" s="31"/>
      <c r="G43" s="31"/>
      <c r="H43" s="31"/>
      <c r="I43" s="31"/>
      <c r="J43" s="31"/>
      <c r="K43" s="31"/>
    </row>
    <row r="44" spans="1:13" ht="12.75" x14ac:dyDescent="0.25">
      <c r="A44" s="4"/>
      <c r="B44" s="17" t="s">
        <v>318</v>
      </c>
      <c r="C44" s="18"/>
      <c r="D44" s="104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1.25" x14ac:dyDescent="0.25">
      <c r="A45" s="4"/>
      <c r="B45" s="22" t="s">
        <v>288</v>
      </c>
      <c r="C45" s="4"/>
      <c r="D45" s="20" t="s">
        <v>320</v>
      </c>
      <c r="E45" s="72" t="s">
        <v>1</v>
      </c>
      <c r="F45" s="72" t="s">
        <v>1</v>
      </c>
      <c r="G45" s="72" t="s">
        <v>1</v>
      </c>
      <c r="H45" s="72">
        <f>H46+H47</f>
        <v>10359</v>
      </c>
      <c r="I45" s="72">
        <f>I46+I47</f>
        <v>11183</v>
      </c>
      <c r="J45" s="72">
        <f>J46+J47</f>
        <v>10774</v>
      </c>
      <c r="K45" s="72">
        <f>K46+K47</f>
        <v>11270</v>
      </c>
      <c r="L45" s="9">
        <v>12102</v>
      </c>
      <c r="M45" s="9">
        <f>M46+M47</f>
        <v>13728.539999999997</v>
      </c>
    </row>
    <row r="46" spans="1:13" ht="11.25" x14ac:dyDescent="0.25">
      <c r="A46" s="4"/>
      <c r="B46" s="21" t="s">
        <v>25</v>
      </c>
      <c r="C46" s="4"/>
      <c r="D46" s="20" t="s">
        <v>320</v>
      </c>
      <c r="E46" s="72" t="s">
        <v>1</v>
      </c>
      <c r="F46" s="72" t="s">
        <v>1</v>
      </c>
      <c r="G46" s="72" t="s">
        <v>1</v>
      </c>
      <c r="H46" s="72">
        <v>2105</v>
      </c>
      <c r="I46" s="72">
        <v>2320</v>
      </c>
      <c r="J46" s="72">
        <v>2243</v>
      </c>
      <c r="K46" s="72">
        <v>2341</v>
      </c>
      <c r="L46" s="9">
        <v>2546</v>
      </c>
      <c r="M46" s="9">
        <v>2896.66</v>
      </c>
    </row>
    <row r="47" spans="1:13" ht="11.25" x14ac:dyDescent="0.25">
      <c r="A47" s="4"/>
      <c r="B47" s="21" t="s">
        <v>26</v>
      </c>
      <c r="C47" s="4"/>
      <c r="D47" s="20" t="s">
        <v>320</v>
      </c>
      <c r="E47" s="72" t="s">
        <v>1</v>
      </c>
      <c r="F47" s="72" t="s">
        <v>1</v>
      </c>
      <c r="G47" s="72" t="s">
        <v>1</v>
      </c>
      <c r="H47" s="72">
        <v>8254</v>
      </c>
      <c r="I47" s="72">
        <v>8863</v>
      </c>
      <c r="J47" s="72">
        <v>8531</v>
      </c>
      <c r="K47" s="72">
        <v>8929</v>
      </c>
      <c r="L47" s="9">
        <v>9556</v>
      </c>
      <c r="M47" s="9">
        <v>10831.879999999997</v>
      </c>
    </row>
    <row r="48" spans="1:13" ht="11.25" x14ac:dyDescent="0.25">
      <c r="A48" s="4"/>
      <c r="B48" s="22" t="s">
        <v>289</v>
      </c>
      <c r="C48" s="4"/>
      <c r="D48" s="20" t="s">
        <v>320</v>
      </c>
      <c r="E48" s="72" t="s">
        <v>1</v>
      </c>
      <c r="F48" s="72" t="s">
        <v>1</v>
      </c>
      <c r="G48" s="72" t="s">
        <v>1</v>
      </c>
      <c r="H48" s="72">
        <f>H49+H50</f>
        <v>1084</v>
      </c>
      <c r="I48" s="72">
        <f>I49+I50</f>
        <v>827</v>
      </c>
      <c r="J48" s="72">
        <f>J49+J50</f>
        <v>837</v>
      </c>
      <c r="K48" s="72">
        <f>K49+K50</f>
        <v>795</v>
      </c>
      <c r="L48" s="9">
        <v>1291</v>
      </c>
      <c r="M48" s="9">
        <f>M49+M50</f>
        <v>965.5</v>
      </c>
    </row>
    <row r="49" spans="1:13" ht="11.25" x14ac:dyDescent="0.25">
      <c r="A49" s="4"/>
      <c r="B49" s="21" t="s">
        <v>25</v>
      </c>
      <c r="C49" s="4"/>
      <c r="D49" s="20" t="s">
        <v>320</v>
      </c>
      <c r="E49" s="72" t="s">
        <v>1</v>
      </c>
      <c r="F49" s="72" t="s">
        <v>1</v>
      </c>
      <c r="G49" s="72" t="s">
        <v>1</v>
      </c>
      <c r="H49" s="72">
        <v>204</v>
      </c>
      <c r="I49" s="72">
        <v>108</v>
      </c>
      <c r="J49" s="72">
        <v>145</v>
      </c>
      <c r="K49" s="72">
        <v>144</v>
      </c>
      <c r="L49" s="9">
        <v>230</v>
      </c>
      <c r="M49" s="9">
        <v>236.8</v>
      </c>
    </row>
    <row r="50" spans="1:13" ht="11.25" x14ac:dyDescent="0.25">
      <c r="A50" s="4"/>
      <c r="B50" s="21" t="s">
        <v>26</v>
      </c>
      <c r="C50" s="4"/>
      <c r="D50" s="20" t="s">
        <v>320</v>
      </c>
      <c r="E50" s="72" t="s">
        <v>1</v>
      </c>
      <c r="F50" s="72" t="s">
        <v>1</v>
      </c>
      <c r="G50" s="72" t="s">
        <v>1</v>
      </c>
      <c r="H50" s="72">
        <v>880</v>
      </c>
      <c r="I50" s="72">
        <v>719</v>
      </c>
      <c r="J50" s="72">
        <v>692</v>
      </c>
      <c r="K50" s="72">
        <v>651</v>
      </c>
      <c r="L50" s="9">
        <v>1061</v>
      </c>
      <c r="M50" s="9">
        <v>728.7</v>
      </c>
    </row>
    <row r="51" spans="1:13" ht="11.25" x14ac:dyDescent="0.25">
      <c r="A51" s="4"/>
      <c r="B51" s="22"/>
      <c r="C51" s="4"/>
      <c r="D51" s="30"/>
      <c r="E51" s="31"/>
      <c r="F51" s="31"/>
      <c r="G51" s="31"/>
      <c r="H51" s="31"/>
      <c r="I51" s="31"/>
      <c r="J51" s="31"/>
      <c r="K51" s="31"/>
    </row>
    <row r="52" spans="1:13" ht="12.75" x14ac:dyDescent="0.25">
      <c r="A52" s="4"/>
      <c r="B52" s="17" t="s">
        <v>319</v>
      </c>
      <c r="C52" s="18"/>
      <c r="D52" s="104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1.25" x14ac:dyDescent="0.25">
      <c r="A53" s="4"/>
      <c r="B53" s="22" t="s">
        <v>290</v>
      </c>
      <c r="C53" s="4"/>
      <c r="D53" s="20" t="s">
        <v>320</v>
      </c>
      <c r="E53" s="72">
        <f>E54+E55</f>
        <v>8223</v>
      </c>
      <c r="F53" s="72" t="s">
        <v>1</v>
      </c>
      <c r="G53" s="72">
        <f>G54+G55</f>
        <v>11555</v>
      </c>
      <c r="H53" s="72">
        <f>H54+H55</f>
        <v>11288</v>
      </c>
      <c r="I53" s="72">
        <f>I54+I55</f>
        <v>11918</v>
      </c>
      <c r="J53" s="72">
        <f>J54+J55</f>
        <v>11517</v>
      </c>
      <c r="K53" s="72">
        <f>K54+K55</f>
        <v>11950</v>
      </c>
      <c r="L53" s="9">
        <v>13199</v>
      </c>
      <c r="M53" s="9">
        <f>M54+M55</f>
        <v>14495.239999999998</v>
      </c>
    </row>
    <row r="54" spans="1:13" ht="11.25" x14ac:dyDescent="0.25">
      <c r="A54" s="4"/>
      <c r="B54" s="21" t="s">
        <v>25</v>
      </c>
      <c r="C54" s="4"/>
      <c r="D54" s="20" t="s">
        <v>320</v>
      </c>
      <c r="E54" s="72">
        <v>1823</v>
      </c>
      <c r="F54" s="72" t="s">
        <v>1</v>
      </c>
      <c r="G54" s="72">
        <v>2996</v>
      </c>
      <c r="H54" s="72">
        <v>2253</v>
      </c>
      <c r="I54" s="72">
        <v>2396</v>
      </c>
      <c r="J54" s="72">
        <v>2356</v>
      </c>
      <c r="K54" s="72">
        <v>2448</v>
      </c>
      <c r="L54" s="9">
        <v>2710</v>
      </c>
      <c r="M54" s="9">
        <v>3056.86</v>
      </c>
    </row>
    <row r="55" spans="1:13" ht="11.25" x14ac:dyDescent="0.25">
      <c r="A55" s="4"/>
      <c r="B55" s="21" t="s">
        <v>26</v>
      </c>
      <c r="C55" s="4"/>
      <c r="D55" s="20" t="s">
        <v>320</v>
      </c>
      <c r="E55" s="72">
        <v>6400</v>
      </c>
      <c r="F55" s="72" t="s">
        <v>1</v>
      </c>
      <c r="G55" s="72">
        <v>8559</v>
      </c>
      <c r="H55" s="72">
        <v>9035</v>
      </c>
      <c r="I55" s="72">
        <v>9522</v>
      </c>
      <c r="J55" s="72">
        <v>9161</v>
      </c>
      <c r="K55" s="72">
        <v>9502</v>
      </c>
      <c r="L55" s="9">
        <v>10489</v>
      </c>
      <c r="M55" s="9">
        <v>11438.379999999997</v>
      </c>
    </row>
    <row r="56" spans="1:13" ht="11.25" x14ac:dyDescent="0.25">
      <c r="A56" s="4"/>
      <c r="B56" s="22" t="s">
        <v>291</v>
      </c>
      <c r="C56" s="4"/>
      <c r="D56" s="20" t="s">
        <v>320</v>
      </c>
      <c r="E56" s="72">
        <f>E57+E58</f>
        <v>42</v>
      </c>
      <c r="F56" s="72" t="s">
        <v>1</v>
      </c>
      <c r="G56" s="72">
        <f>G57+G58</f>
        <v>206</v>
      </c>
      <c r="H56" s="72">
        <f>H57+H58</f>
        <v>156</v>
      </c>
      <c r="I56" s="72">
        <f>I57+I58</f>
        <v>92</v>
      </c>
      <c r="J56" s="72">
        <f>J57+J58</f>
        <v>94</v>
      </c>
      <c r="K56" s="72">
        <f>K57+K58</f>
        <v>114</v>
      </c>
      <c r="L56" s="9">
        <v>192</v>
      </c>
      <c r="M56" s="9">
        <f>M57+M58</f>
        <v>198.8</v>
      </c>
    </row>
    <row r="57" spans="1:13" ht="11.25" x14ac:dyDescent="0.25">
      <c r="A57" s="4"/>
      <c r="B57" s="21" t="s">
        <v>25</v>
      </c>
      <c r="C57" s="4"/>
      <c r="D57" s="20" t="s">
        <v>320</v>
      </c>
      <c r="E57" s="72">
        <v>14</v>
      </c>
      <c r="F57" s="72" t="s">
        <v>1</v>
      </c>
      <c r="G57" s="72">
        <v>65</v>
      </c>
      <c r="H57" s="72">
        <v>56</v>
      </c>
      <c r="I57" s="72">
        <v>32</v>
      </c>
      <c r="J57" s="72">
        <v>32</v>
      </c>
      <c r="K57" s="72">
        <v>37</v>
      </c>
      <c r="L57" s="9">
        <v>66</v>
      </c>
      <c r="M57" s="9">
        <v>76.599999999999994</v>
      </c>
    </row>
    <row r="58" spans="1:13" ht="11.25" x14ac:dyDescent="0.25">
      <c r="A58" s="4"/>
      <c r="B58" s="21" t="s">
        <v>26</v>
      </c>
      <c r="C58" s="4"/>
      <c r="D58" s="20" t="s">
        <v>320</v>
      </c>
      <c r="E58" s="72">
        <v>28</v>
      </c>
      <c r="F58" s="72" t="s">
        <v>1</v>
      </c>
      <c r="G58" s="72">
        <v>141</v>
      </c>
      <c r="H58" s="72">
        <v>100</v>
      </c>
      <c r="I58" s="72">
        <v>60</v>
      </c>
      <c r="J58" s="72">
        <v>62</v>
      </c>
      <c r="K58" s="72">
        <v>77</v>
      </c>
      <c r="L58" s="9">
        <v>126</v>
      </c>
      <c r="M58" s="9">
        <v>122.20000000000002</v>
      </c>
    </row>
    <row r="59" spans="1:13" ht="11.25" x14ac:dyDescent="0.25">
      <c r="A59" s="4"/>
      <c r="B59" s="22"/>
      <c r="C59" s="4"/>
      <c r="D59" s="30"/>
      <c r="E59" s="31"/>
      <c r="F59" s="31"/>
      <c r="G59" s="31"/>
      <c r="H59" s="31"/>
      <c r="I59" s="31"/>
      <c r="J59" s="31"/>
      <c r="K59" s="31"/>
    </row>
    <row r="60" spans="1:13" ht="12.75" x14ac:dyDescent="0.25">
      <c r="A60" s="4"/>
      <c r="B60" s="17" t="s">
        <v>44</v>
      </c>
      <c r="C60" s="18"/>
      <c r="D60" s="104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1.25" x14ac:dyDescent="0.25">
      <c r="A61" s="4"/>
      <c r="B61" s="22" t="s">
        <v>41</v>
      </c>
      <c r="C61" s="4"/>
      <c r="D61" s="20" t="s">
        <v>320</v>
      </c>
      <c r="E61" s="31" t="s">
        <v>1</v>
      </c>
      <c r="F61" s="72">
        <v>8</v>
      </c>
      <c r="G61" s="72">
        <v>8</v>
      </c>
      <c r="H61" s="72">
        <v>12</v>
      </c>
      <c r="I61" s="72">
        <v>11</v>
      </c>
      <c r="J61" s="72">
        <v>23</v>
      </c>
      <c r="K61" s="72">
        <v>30</v>
      </c>
      <c r="L61" s="9">
        <v>30</v>
      </c>
      <c r="M61" s="9">
        <v>66</v>
      </c>
    </row>
    <row r="62" spans="1:13" ht="11.25" x14ac:dyDescent="0.25">
      <c r="A62" s="4"/>
      <c r="B62" s="22" t="s">
        <v>42</v>
      </c>
      <c r="C62" s="4"/>
      <c r="D62" s="20" t="s">
        <v>320</v>
      </c>
      <c r="E62" s="31" t="s">
        <v>1</v>
      </c>
      <c r="F62" s="72" t="s">
        <v>1</v>
      </c>
      <c r="G62" s="72">
        <v>296</v>
      </c>
      <c r="H62" s="72">
        <v>228</v>
      </c>
      <c r="I62" s="72">
        <v>175</v>
      </c>
      <c r="J62" s="72">
        <v>150</v>
      </c>
      <c r="K62" s="72">
        <v>118</v>
      </c>
      <c r="L62" s="9">
        <v>149</v>
      </c>
      <c r="M62" s="9">
        <v>131</v>
      </c>
    </row>
    <row r="63" spans="1:13" ht="11.25" x14ac:dyDescent="0.25">
      <c r="A63" s="4"/>
      <c r="B63" s="21" t="s">
        <v>25</v>
      </c>
      <c r="C63" s="4"/>
      <c r="D63" s="30" t="s">
        <v>12</v>
      </c>
      <c r="E63" s="31" t="s">
        <v>1</v>
      </c>
      <c r="F63" s="45">
        <v>0.99</v>
      </c>
      <c r="G63" s="45">
        <v>0.99</v>
      </c>
      <c r="H63" s="45">
        <v>0.97</v>
      </c>
      <c r="I63" s="45">
        <v>0.97</v>
      </c>
      <c r="J63" s="45">
        <v>0.97</v>
      </c>
      <c r="K63" s="45">
        <v>0.94</v>
      </c>
      <c r="L63" s="150">
        <v>0.93</v>
      </c>
      <c r="M63" s="150">
        <v>0.92</v>
      </c>
    </row>
    <row r="64" spans="1:13" ht="11.25" x14ac:dyDescent="0.25">
      <c r="A64" s="4"/>
      <c r="B64" s="21" t="s">
        <v>26</v>
      </c>
      <c r="C64" s="4"/>
      <c r="D64" s="30" t="s">
        <v>12</v>
      </c>
      <c r="E64" s="31" t="s">
        <v>1</v>
      </c>
      <c r="F64" s="45">
        <v>0.01</v>
      </c>
      <c r="G64" s="45">
        <v>0.01</v>
      </c>
      <c r="H64" s="45">
        <v>0.03</v>
      </c>
      <c r="I64" s="45">
        <v>0.03</v>
      </c>
      <c r="J64" s="45">
        <v>0.03</v>
      </c>
      <c r="K64" s="45">
        <v>0.06</v>
      </c>
      <c r="L64" s="150">
        <v>7.0000000000000007E-2</v>
      </c>
      <c r="M64" s="150">
        <v>0.08</v>
      </c>
    </row>
    <row r="65" spans="1:13" ht="11.25" x14ac:dyDescent="0.25">
      <c r="A65" s="4"/>
      <c r="B65" s="22" t="s">
        <v>43</v>
      </c>
      <c r="C65" s="4"/>
      <c r="D65" s="30" t="s">
        <v>12</v>
      </c>
      <c r="E65" s="31" t="s">
        <v>1</v>
      </c>
      <c r="F65" s="45">
        <v>1</v>
      </c>
      <c r="G65" s="45">
        <v>1</v>
      </c>
      <c r="H65" s="45">
        <v>1</v>
      </c>
      <c r="I65" s="45">
        <v>1</v>
      </c>
      <c r="J65" s="45">
        <v>1</v>
      </c>
      <c r="K65" s="45">
        <v>1</v>
      </c>
      <c r="L65" s="45">
        <v>1</v>
      </c>
      <c r="M65" s="214">
        <v>1</v>
      </c>
    </row>
    <row r="66" spans="1:13" ht="11.25" x14ac:dyDescent="0.25">
      <c r="A66" s="4"/>
      <c r="B66" s="22"/>
      <c r="C66" s="4"/>
      <c r="D66" s="30"/>
      <c r="E66" s="31"/>
      <c r="F66" s="31"/>
      <c r="G66" s="31"/>
      <c r="H66" s="31"/>
      <c r="I66" s="31"/>
      <c r="J66" s="31"/>
      <c r="K66" s="31"/>
    </row>
    <row r="67" spans="1:13" ht="12.75" x14ac:dyDescent="0.25">
      <c r="A67" s="4"/>
      <c r="B67" s="17" t="s">
        <v>450</v>
      </c>
      <c r="C67" s="18"/>
      <c r="D67" s="104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1.25" x14ac:dyDescent="0.25">
      <c r="A68" s="4"/>
      <c r="B68" s="47"/>
      <c r="C68" s="4"/>
      <c r="D68" s="30"/>
      <c r="E68" s="31"/>
      <c r="F68" s="31"/>
      <c r="G68" s="31"/>
      <c r="H68" s="31"/>
      <c r="I68" s="31"/>
      <c r="J68" s="31"/>
      <c r="K68" s="31"/>
    </row>
    <row r="69" spans="1:13" ht="11.25" x14ac:dyDescent="0.25">
      <c r="A69" s="4"/>
      <c r="B69" s="21" t="s">
        <v>52</v>
      </c>
      <c r="C69" s="4"/>
      <c r="D69" s="30" t="s">
        <v>9</v>
      </c>
      <c r="E69" s="71">
        <v>2.56</v>
      </c>
      <c r="F69" s="71">
        <v>1.92</v>
      </c>
      <c r="G69" s="71">
        <v>2.92</v>
      </c>
      <c r="H69" s="71">
        <v>2.9</v>
      </c>
      <c r="I69" s="71">
        <v>1.96</v>
      </c>
      <c r="J69" s="71">
        <v>1.58</v>
      </c>
      <c r="K69" s="71">
        <v>2.0470000000000002</v>
      </c>
      <c r="L69" s="23">
        <v>1.6747300215982721</v>
      </c>
      <c r="M69" s="23">
        <v>1.8861836507624845</v>
      </c>
    </row>
    <row r="70" spans="1:13" ht="11.25" x14ac:dyDescent="0.25">
      <c r="A70" s="4"/>
      <c r="B70" s="21" t="s">
        <v>53</v>
      </c>
      <c r="C70" s="4"/>
      <c r="D70" s="30" t="s">
        <v>9</v>
      </c>
      <c r="E70" s="71">
        <v>4.7300000000000004</v>
      </c>
      <c r="F70" s="71">
        <v>3.48</v>
      </c>
      <c r="G70" s="71">
        <v>3.2</v>
      </c>
      <c r="H70" s="71">
        <v>2.6</v>
      </c>
      <c r="I70" s="71">
        <v>2.41</v>
      </c>
      <c r="J70" s="71">
        <v>1.74</v>
      </c>
      <c r="K70" s="71">
        <v>2.6859999999999999</v>
      </c>
      <c r="L70" s="23">
        <v>2.6247749586805482</v>
      </c>
      <c r="M70" s="23">
        <v>2.0990462000836643</v>
      </c>
    </row>
    <row r="71" spans="1:13" ht="11.25" x14ac:dyDescent="0.25">
      <c r="A71" s="4"/>
      <c r="B71" s="22"/>
      <c r="C71" s="4"/>
      <c r="D71" s="30"/>
      <c r="E71" s="31"/>
      <c r="F71" s="31"/>
      <c r="G71" s="31"/>
      <c r="H71" s="31"/>
      <c r="I71" s="31"/>
      <c r="J71" s="31"/>
      <c r="K71" s="31"/>
    </row>
    <row r="72" spans="1:13" ht="12.75" x14ac:dyDescent="0.25">
      <c r="A72" s="4"/>
      <c r="B72" s="17" t="s">
        <v>54</v>
      </c>
      <c r="C72" s="18"/>
      <c r="D72" s="104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1.25" x14ac:dyDescent="0.25">
      <c r="A73" s="4"/>
      <c r="B73" s="22" t="s">
        <v>359</v>
      </c>
      <c r="C73" s="4"/>
      <c r="D73" s="20" t="s">
        <v>320</v>
      </c>
      <c r="E73" s="68" t="s">
        <v>1</v>
      </c>
      <c r="F73" s="68" t="s">
        <v>1</v>
      </c>
      <c r="G73" s="68" t="s">
        <v>1</v>
      </c>
      <c r="H73" s="68" t="s">
        <v>1</v>
      </c>
      <c r="I73" s="68" t="s">
        <v>1</v>
      </c>
      <c r="J73" s="68">
        <v>10453</v>
      </c>
      <c r="K73" s="68">
        <v>7593</v>
      </c>
      <c r="L73" s="9">
        <v>7396</v>
      </c>
      <c r="M73" s="9">
        <v>9237</v>
      </c>
    </row>
    <row r="74" spans="1:13" ht="11.25" x14ac:dyDescent="0.25">
      <c r="A74" s="4"/>
      <c r="B74" s="51" t="s">
        <v>55</v>
      </c>
      <c r="C74" s="4"/>
      <c r="D74" s="30" t="s">
        <v>0</v>
      </c>
      <c r="E74" s="215" t="s">
        <v>1</v>
      </c>
      <c r="F74" s="215">
        <v>63</v>
      </c>
      <c r="G74" s="215">
        <v>60</v>
      </c>
      <c r="H74" s="215">
        <v>66</v>
      </c>
      <c r="I74" s="215">
        <v>49</v>
      </c>
      <c r="J74" s="215">
        <v>74</v>
      </c>
      <c r="K74" s="215">
        <v>79</v>
      </c>
      <c r="L74" s="42">
        <v>49</v>
      </c>
      <c r="M74" s="42">
        <v>78</v>
      </c>
    </row>
    <row r="75" spans="1:13" ht="11.25" x14ac:dyDescent="0.25">
      <c r="A75" s="4"/>
      <c r="B75" s="22" t="s">
        <v>29</v>
      </c>
      <c r="C75" s="4"/>
      <c r="D75" s="30"/>
      <c r="E75" s="215"/>
      <c r="F75" s="215"/>
      <c r="G75" s="215"/>
      <c r="H75" s="215"/>
      <c r="I75" s="215"/>
      <c r="J75" s="215"/>
      <c r="K75" s="215"/>
      <c r="L75" s="42"/>
    </row>
    <row r="76" spans="1:13" ht="11.25" x14ac:dyDescent="0.25">
      <c r="A76" s="4"/>
      <c r="B76" s="21" t="s">
        <v>25</v>
      </c>
      <c r="C76" s="4"/>
      <c r="D76" s="20" t="s">
        <v>320</v>
      </c>
      <c r="E76" s="68" t="s">
        <v>1</v>
      </c>
      <c r="F76" s="68" t="s">
        <v>1</v>
      </c>
      <c r="G76" s="68" t="s">
        <v>1</v>
      </c>
      <c r="H76" s="68">
        <v>68</v>
      </c>
      <c r="I76" s="68">
        <v>51</v>
      </c>
      <c r="J76" s="68">
        <v>69</v>
      </c>
      <c r="K76" s="68">
        <v>58</v>
      </c>
      <c r="L76" s="9">
        <v>36</v>
      </c>
      <c r="M76" s="9">
        <v>47</v>
      </c>
    </row>
    <row r="77" spans="1:13" ht="11.25" x14ac:dyDescent="0.25">
      <c r="A77" s="4"/>
      <c r="B77" s="21" t="s">
        <v>26</v>
      </c>
      <c r="C77" s="4"/>
      <c r="D77" s="20" t="s">
        <v>320</v>
      </c>
      <c r="E77" s="68" t="s">
        <v>1</v>
      </c>
      <c r="F77" s="68" t="s">
        <v>1</v>
      </c>
      <c r="G77" s="68" t="s">
        <v>1</v>
      </c>
      <c r="H77" s="68">
        <v>60</v>
      </c>
      <c r="I77" s="68">
        <v>49</v>
      </c>
      <c r="J77" s="68">
        <v>75</v>
      </c>
      <c r="K77" s="68">
        <v>83</v>
      </c>
      <c r="L77" s="9">
        <v>53</v>
      </c>
      <c r="M77" s="9">
        <v>86</v>
      </c>
    </row>
    <row r="78" spans="1:13" ht="11.25" x14ac:dyDescent="0.25">
      <c r="A78" s="4"/>
      <c r="B78" s="22" t="s">
        <v>57</v>
      </c>
      <c r="C78" s="4"/>
      <c r="D78" s="30"/>
      <c r="E78" s="68"/>
      <c r="F78" s="68"/>
      <c r="G78" s="68"/>
      <c r="H78" s="68"/>
      <c r="I78" s="68"/>
      <c r="J78" s="68"/>
      <c r="K78" s="68"/>
    </row>
    <row r="79" spans="1:13" ht="11.25" x14ac:dyDescent="0.25">
      <c r="A79" s="4"/>
      <c r="B79" s="21" t="s">
        <v>58</v>
      </c>
      <c r="C79" s="4"/>
      <c r="D79" s="20" t="s">
        <v>320</v>
      </c>
      <c r="E79" s="68" t="s">
        <v>1</v>
      </c>
      <c r="F79" s="68" t="s">
        <v>1</v>
      </c>
      <c r="G79" s="68" t="s">
        <v>1</v>
      </c>
      <c r="H79" s="68" t="s">
        <v>1</v>
      </c>
      <c r="I79" s="68" t="s">
        <v>1</v>
      </c>
      <c r="J79" s="68" t="s">
        <v>1</v>
      </c>
      <c r="K79" s="68">
        <v>116</v>
      </c>
      <c r="L79" s="9">
        <v>54</v>
      </c>
      <c r="M79" s="9">
        <v>101</v>
      </c>
    </row>
    <row r="80" spans="1:13" ht="11.25" x14ac:dyDescent="0.25">
      <c r="A80" s="4"/>
      <c r="B80" s="21" t="s">
        <v>59</v>
      </c>
      <c r="C80" s="4"/>
      <c r="D80" s="20" t="s">
        <v>320</v>
      </c>
      <c r="E80" s="68" t="s">
        <v>1</v>
      </c>
      <c r="F80" s="68" t="s">
        <v>1</v>
      </c>
      <c r="G80" s="68" t="s">
        <v>1</v>
      </c>
      <c r="H80" s="68" t="s">
        <v>1</v>
      </c>
      <c r="I80" s="68" t="s">
        <v>1</v>
      </c>
      <c r="J80" s="68" t="s">
        <v>1</v>
      </c>
      <c r="K80" s="68">
        <v>81</v>
      </c>
      <c r="L80" s="9">
        <v>68</v>
      </c>
      <c r="M80" s="9">
        <v>72</v>
      </c>
    </row>
    <row r="81" spans="1:13" ht="11.25" x14ac:dyDescent="0.25">
      <c r="A81" s="4"/>
      <c r="B81" s="21" t="s">
        <v>60</v>
      </c>
      <c r="C81" s="4"/>
      <c r="D81" s="20" t="s">
        <v>320</v>
      </c>
      <c r="E81" s="68" t="s">
        <v>1</v>
      </c>
      <c r="F81" s="68" t="s">
        <v>1</v>
      </c>
      <c r="G81" s="68" t="s">
        <v>1</v>
      </c>
      <c r="H81" s="68" t="s">
        <v>1</v>
      </c>
      <c r="I81" s="68" t="s">
        <v>1</v>
      </c>
      <c r="J81" s="68" t="s">
        <v>1</v>
      </c>
      <c r="K81" s="68">
        <v>66</v>
      </c>
      <c r="L81" s="9">
        <v>38</v>
      </c>
      <c r="M81" s="9">
        <v>73</v>
      </c>
    </row>
    <row r="82" spans="1:13" ht="11.25" x14ac:dyDescent="0.25">
      <c r="A82" s="4"/>
      <c r="B82" s="22" t="s">
        <v>360</v>
      </c>
      <c r="C82" s="4"/>
      <c r="D82" s="30" t="s">
        <v>0</v>
      </c>
      <c r="E82" s="68" t="s">
        <v>1</v>
      </c>
      <c r="F82" s="68" t="s">
        <v>1</v>
      </c>
      <c r="G82" s="68" t="s">
        <v>1</v>
      </c>
      <c r="H82" s="68" t="s">
        <v>1</v>
      </c>
      <c r="I82" s="68" t="s">
        <v>1</v>
      </c>
      <c r="J82" s="68" t="s">
        <v>1</v>
      </c>
      <c r="K82" s="68">
        <v>32</v>
      </c>
      <c r="L82" s="9">
        <v>17</v>
      </c>
      <c r="M82" s="9">
        <v>22</v>
      </c>
    </row>
    <row r="83" spans="1:13" ht="11.25" x14ac:dyDescent="0.25">
      <c r="A83" s="4"/>
      <c r="B83" s="22" t="s">
        <v>61</v>
      </c>
      <c r="C83" s="4"/>
      <c r="D83" s="30" t="s">
        <v>0</v>
      </c>
      <c r="E83" s="68" t="s">
        <v>1</v>
      </c>
      <c r="F83" s="68" t="s">
        <v>1</v>
      </c>
      <c r="G83" s="68" t="s">
        <v>1</v>
      </c>
      <c r="H83" s="68" t="s">
        <v>1</v>
      </c>
      <c r="I83" s="68" t="s">
        <v>1</v>
      </c>
      <c r="J83" s="68" t="s">
        <v>1</v>
      </c>
      <c r="K83" s="68">
        <v>47</v>
      </c>
      <c r="L83" s="9">
        <v>32</v>
      </c>
      <c r="M83" s="9">
        <v>56</v>
      </c>
    </row>
    <row r="84" spans="1:13" ht="11.25" x14ac:dyDescent="0.25">
      <c r="A84" s="4"/>
      <c r="B84" s="22" t="s">
        <v>361</v>
      </c>
      <c r="C84" s="4"/>
      <c r="D84" s="30" t="s">
        <v>56</v>
      </c>
      <c r="E84" s="68">
        <v>700</v>
      </c>
      <c r="F84" s="68">
        <v>678</v>
      </c>
      <c r="G84" s="68">
        <v>866</v>
      </c>
      <c r="H84" s="68">
        <v>1474</v>
      </c>
      <c r="I84" s="68">
        <v>1494</v>
      </c>
      <c r="J84" s="68">
        <v>1215</v>
      </c>
      <c r="K84" s="68">
        <v>1131</v>
      </c>
      <c r="L84" s="9">
        <v>1129</v>
      </c>
      <c r="M84" s="9">
        <v>1458</v>
      </c>
    </row>
    <row r="85" spans="1:13" ht="11.25" x14ac:dyDescent="0.25">
      <c r="A85" s="4"/>
      <c r="B85" s="22" t="s">
        <v>62</v>
      </c>
      <c r="C85" s="4"/>
      <c r="D85" s="30" t="s">
        <v>13</v>
      </c>
      <c r="E85" s="68"/>
      <c r="F85" s="68"/>
      <c r="G85" s="68"/>
      <c r="H85" s="68"/>
      <c r="I85" s="68"/>
      <c r="J85" s="68"/>
      <c r="K85" s="68">
        <v>94</v>
      </c>
      <c r="L85" s="9">
        <v>84</v>
      </c>
      <c r="M85" s="9">
        <v>99</v>
      </c>
    </row>
    <row r="86" spans="1:13" ht="11.25" x14ac:dyDescent="0.25">
      <c r="A86" s="4"/>
      <c r="B86" s="21" t="s">
        <v>25</v>
      </c>
      <c r="C86" s="4"/>
      <c r="D86" s="30" t="s">
        <v>13</v>
      </c>
      <c r="E86" s="68" t="s">
        <v>1</v>
      </c>
      <c r="F86" s="68" t="s">
        <v>1</v>
      </c>
      <c r="G86" s="68" t="s">
        <v>1</v>
      </c>
      <c r="H86" s="68" t="s">
        <v>1</v>
      </c>
      <c r="I86" s="68" t="s">
        <v>1</v>
      </c>
      <c r="J86" s="68" t="s">
        <v>1</v>
      </c>
      <c r="K86" s="68">
        <v>98</v>
      </c>
      <c r="L86" s="9">
        <v>97</v>
      </c>
      <c r="M86" s="9">
        <v>126</v>
      </c>
    </row>
    <row r="87" spans="1:13" ht="11.25" x14ac:dyDescent="0.25">
      <c r="A87" s="4"/>
      <c r="B87" s="21" t="s">
        <v>26</v>
      </c>
      <c r="C87" s="4"/>
      <c r="D87" s="30" t="s">
        <v>13</v>
      </c>
      <c r="E87" s="68" t="s">
        <v>1</v>
      </c>
      <c r="F87" s="68" t="s">
        <v>1</v>
      </c>
      <c r="G87" s="68" t="s">
        <v>1</v>
      </c>
      <c r="H87" s="68" t="s">
        <v>1</v>
      </c>
      <c r="I87" s="68" t="s">
        <v>1</v>
      </c>
      <c r="J87" s="68" t="s">
        <v>1</v>
      </c>
      <c r="K87" s="68">
        <v>82</v>
      </c>
      <c r="L87" s="9">
        <v>81</v>
      </c>
      <c r="M87" s="9">
        <v>92</v>
      </c>
    </row>
    <row r="88" spans="1:13" ht="11.25" x14ac:dyDescent="0.25">
      <c r="A88" s="4"/>
      <c r="B88" s="22"/>
      <c r="C88" s="4"/>
      <c r="D88" s="30"/>
      <c r="E88" s="31"/>
      <c r="F88" s="31"/>
      <c r="G88" s="31"/>
      <c r="H88" s="31"/>
      <c r="I88" s="31"/>
      <c r="J88" s="31"/>
      <c r="K88" s="31"/>
    </row>
    <row r="89" spans="1:13" ht="12.75" x14ac:dyDescent="0.25">
      <c r="A89" s="4"/>
      <c r="B89" s="17" t="s">
        <v>63</v>
      </c>
      <c r="C89" s="18"/>
      <c r="D89" s="104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1.25" x14ac:dyDescent="0.25">
      <c r="A90" s="4"/>
      <c r="B90" s="51" t="s">
        <v>75</v>
      </c>
      <c r="C90" s="4"/>
      <c r="D90" s="30" t="s">
        <v>0</v>
      </c>
      <c r="E90" s="217">
        <v>1386</v>
      </c>
      <c r="F90" s="217">
        <v>814</v>
      </c>
      <c r="G90" s="217">
        <v>1269</v>
      </c>
      <c r="H90" s="217">
        <v>1001</v>
      </c>
      <c r="I90" s="217">
        <v>1458</v>
      </c>
      <c r="J90" s="217">
        <v>1149</v>
      </c>
      <c r="K90" s="217">
        <v>1092</v>
      </c>
      <c r="L90" s="42">
        <v>1773</v>
      </c>
      <c r="M90" s="42">
        <v>1629</v>
      </c>
    </row>
    <row r="91" spans="1:13" ht="11.25" x14ac:dyDescent="0.25">
      <c r="A91" s="4"/>
      <c r="B91" s="21" t="s">
        <v>365</v>
      </c>
      <c r="C91" s="4"/>
      <c r="D91" s="30" t="s">
        <v>0</v>
      </c>
      <c r="E91" s="72" t="s">
        <v>1</v>
      </c>
      <c r="F91" s="72" t="s">
        <v>1</v>
      </c>
      <c r="G91" s="72" t="s">
        <v>1</v>
      </c>
      <c r="H91" s="72" t="s">
        <v>1</v>
      </c>
      <c r="I91" s="72" t="s">
        <v>1</v>
      </c>
      <c r="J91" s="72" t="s">
        <v>1</v>
      </c>
      <c r="K91" s="72" t="s">
        <v>1</v>
      </c>
      <c r="L91" s="9">
        <v>305</v>
      </c>
      <c r="M91" s="9">
        <v>299</v>
      </c>
    </row>
    <row r="92" spans="1:13" ht="11.25" x14ac:dyDescent="0.25">
      <c r="A92" s="4"/>
      <c r="B92" s="21" t="s">
        <v>67</v>
      </c>
      <c r="C92" s="4"/>
      <c r="D92" s="30" t="s">
        <v>0</v>
      </c>
      <c r="E92" s="72" t="s">
        <v>1</v>
      </c>
      <c r="F92" s="72" t="s">
        <v>1</v>
      </c>
      <c r="G92" s="72">
        <v>168</v>
      </c>
      <c r="H92" s="72">
        <v>165</v>
      </c>
      <c r="I92" s="72">
        <v>251</v>
      </c>
      <c r="J92" s="72">
        <v>170</v>
      </c>
      <c r="K92" s="72">
        <v>264</v>
      </c>
      <c r="L92" s="9">
        <v>191</v>
      </c>
      <c r="M92" s="9">
        <v>246</v>
      </c>
    </row>
    <row r="93" spans="1:13" ht="11.25" x14ac:dyDescent="0.25">
      <c r="A93" s="4"/>
      <c r="B93" s="21" t="s">
        <v>68</v>
      </c>
      <c r="C93" s="4"/>
      <c r="D93" s="30" t="s">
        <v>0</v>
      </c>
      <c r="E93" s="72" t="s">
        <v>1</v>
      </c>
      <c r="F93" s="72" t="s">
        <v>1</v>
      </c>
      <c r="G93" s="72">
        <v>363</v>
      </c>
      <c r="H93" s="72">
        <v>171</v>
      </c>
      <c r="I93" s="72">
        <v>324</v>
      </c>
      <c r="J93" s="72">
        <v>224</v>
      </c>
      <c r="K93" s="72">
        <v>58</v>
      </c>
      <c r="L93" s="9">
        <v>289</v>
      </c>
      <c r="M93" s="9">
        <v>229</v>
      </c>
    </row>
    <row r="94" spans="1:13" ht="11.25" x14ac:dyDescent="0.25">
      <c r="A94" s="4"/>
      <c r="B94" s="21" t="s">
        <v>69</v>
      </c>
      <c r="C94" s="4"/>
      <c r="D94" s="30" t="s">
        <v>0</v>
      </c>
      <c r="E94" s="72" t="s">
        <v>1</v>
      </c>
      <c r="F94" s="72" t="s">
        <v>1</v>
      </c>
      <c r="G94" s="72">
        <v>112</v>
      </c>
      <c r="H94" s="72">
        <v>151</v>
      </c>
      <c r="I94" s="72">
        <v>63</v>
      </c>
      <c r="J94" s="72">
        <v>81</v>
      </c>
      <c r="K94" s="72">
        <v>138</v>
      </c>
      <c r="L94" s="9">
        <v>54</v>
      </c>
      <c r="M94" s="9">
        <v>101</v>
      </c>
    </row>
    <row r="95" spans="1:13" ht="11.25" x14ac:dyDescent="0.25">
      <c r="A95" s="4"/>
      <c r="B95" s="21" t="s">
        <v>70</v>
      </c>
      <c r="C95" s="4"/>
      <c r="D95" s="30" t="s">
        <v>0</v>
      </c>
      <c r="E95" s="72" t="s">
        <v>1</v>
      </c>
      <c r="F95" s="72" t="s">
        <v>1</v>
      </c>
      <c r="G95" s="72">
        <v>76</v>
      </c>
      <c r="H95" s="72">
        <v>58</v>
      </c>
      <c r="I95" s="72">
        <v>50</v>
      </c>
      <c r="J95" s="72">
        <v>42</v>
      </c>
      <c r="K95" s="72">
        <v>30</v>
      </c>
      <c r="L95" s="9">
        <v>33</v>
      </c>
      <c r="M95" s="9">
        <v>43</v>
      </c>
    </row>
    <row r="96" spans="1:13" ht="11.25" x14ac:dyDescent="0.25">
      <c r="A96" s="4"/>
      <c r="B96" s="21" t="s">
        <v>71</v>
      </c>
      <c r="C96" s="4"/>
      <c r="D96" s="30" t="s">
        <v>0</v>
      </c>
      <c r="E96" s="72" t="s">
        <v>1</v>
      </c>
      <c r="F96" s="72" t="s">
        <v>1</v>
      </c>
      <c r="G96" s="72">
        <v>218</v>
      </c>
      <c r="H96" s="72">
        <v>214</v>
      </c>
      <c r="I96" s="72">
        <v>304</v>
      </c>
      <c r="J96" s="72">
        <v>350</v>
      </c>
      <c r="K96" s="72">
        <v>250</v>
      </c>
      <c r="L96" s="9">
        <v>450</v>
      </c>
      <c r="M96" s="9">
        <v>536</v>
      </c>
    </row>
    <row r="97" spans="1:82" ht="11.25" x14ac:dyDescent="0.25">
      <c r="A97" s="4"/>
      <c r="B97" s="21" t="s">
        <v>72</v>
      </c>
      <c r="C97" s="4"/>
      <c r="D97" s="30" t="s">
        <v>0</v>
      </c>
      <c r="E97" s="72" t="s">
        <v>1</v>
      </c>
      <c r="F97" s="72" t="s">
        <v>1</v>
      </c>
      <c r="G97" s="72" t="s">
        <v>1</v>
      </c>
      <c r="H97" s="72">
        <v>21</v>
      </c>
      <c r="I97" s="72">
        <v>26</v>
      </c>
      <c r="J97" s="72">
        <v>21</v>
      </c>
      <c r="K97" s="72">
        <v>14</v>
      </c>
      <c r="L97" s="9">
        <v>37</v>
      </c>
      <c r="M97" s="9">
        <v>23</v>
      </c>
    </row>
    <row r="98" spans="1:82" ht="11.25" x14ac:dyDescent="0.25">
      <c r="A98" s="4"/>
      <c r="B98" s="21" t="s">
        <v>73</v>
      </c>
      <c r="C98" s="4"/>
      <c r="D98" s="30" t="s">
        <v>0</v>
      </c>
      <c r="E98" s="72" t="s">
        <v>1</v>
      </c>
      <c r="F98" s="72" t="s">
        <v>1</v>
      </c>
      <c r="G98" s="72">
        <v>49</v>
      </c>
      <c r="H98" s="72">
        <v>56</v>
      </c>
      <c r="I98" s="72">
        <v>56</v>
      </c>
      <c r="J98" s="72">
        <v>28</v>
      </c>
      <c r="K98" s="72">
        <v>17</v>
      </c>
      <c r="L98" s="9">
        <v>15</v>
      </c>
      <c r="M98" s="9">
        <v>20</v>
      </c>
    </row>
    <row r="99" spans="1:82" ht="11.25" x14ac:dyDescent="0.25">
      <c r="A99" s="4"/>
      <c r="B99" s="21" t="s">
        <v>65</v>
      </c>
      <c r="C99" s="4"/>
      <c r="D99" s="30" t="s">
        <v>0</v>
      </c>
      <c r="E99" s="72" t="s">
        <v>1</v>
      </c>
      <c r="F99" s="72" t="s">
        <v>1</v>
      </c>
      <c r="G99" s="72" t="s">
        <v>1</v>
      </c>
      <c r="H99" s="72" t="s">
        <v>1</v>
      </c>
      <c r="I99" s="72">
        <v>129</v>
      </c>
      <c r="J99" s="72">
        <v>62</v>
      </c>
      <c r="K99" s="72">
        <v>279</v>
      </c>
      <c r="L99" s="72" t="s">
        <v>1</v>
      </c>
      <c r="M99" s="216" t="s">
        <v>349</v>
      </c>
    </row>
    <row r="100" spans="1:82" ht="11.25" x14ac:dyDescent="0.25">
      <c r="A100" s="4"/>
      <c r="B100" s="21" t="s">
        <v>64</v>
      </c>
      <c r="C100" s="4"/>
      <c r="D100" s="30" t="s">
        <v>0</v>
      </c>
      <c r="E100" s="72" t="s">
        <v>1</v>
      </c>
      <c r="F100" s="72" t="s">
        <v>1</v>
      </c>
      <c r="G100" s="72">
        <v>179</v>
      </c>
      <c r="H100" s="72">
        <v>101</v>
      </c>
      <c r="I100" s="72">
        <v>161</v>
      </c>
      <c r="J100" s="72">
        <v>131</v>
      </c>
      <c r="K100" s="72" t="s">
        <v>1</v>
      </c>
      <c r="L100" s="72" t="s">
        <v>1</v>
      </c>
      <c r="M100" s="216" t="s">
        <v>349</v>
      </c>
    </row>
    <row r="101" spans="1:82" ht="11.25" x14ac:dyDescent="0.25">
      <c r="A101" s="4"/>
      <c r="B101" s="21" t="s">
        <v>366</v>
      </c>
      <c r="C101" s="4"/>
      <c r="D101" s="30" t="s">
        <v>0</v>
      </c>
      <c r="E101" s="72" t="s">
        <v>1</v>
      </c>
      <c r="F101" s="72" t="s">
        <v>1</v>
      </c>
      <c r="G101" s="72" t="s">
        <v>1</v>
      </c>
      <c r="H101" s="72" t="s">
        <v>1</v>
      </c>
      <c r="I101" s="72" t="s">
        <v>1</v>
      </c>
      <c r="J101" s="72" t="s">
        <v>1</v>
      </c>
      <c r="K101" s="72" t="s">
        <v>1</v>
      </c>
      <c r="L101" s="72">
        <v>257</v>
      </c>
      <c r="M101" s="9">
        <v>17</v>
      </c>
    </row>
    <row r="102" spans="1:82" ht="11.25" x14ac:dyDescent="0.25">
      <c r="A102" s="4"/>
      <c r="B102" s="21" t="s">
        <v>367</v>
      </c>
      <c r="C102" s="4"/>
      <c r="D102" s="30" t="s">
        <v>0</v>
      </c>
      <c r="E102" s="72" t="s">
        <v>1</v>
      </c>
      <c r="F102" s="72" t="s">
        <v>1</v>
      </c>
      <c r="G102" s="72" t="s">
        <v>1</v>
      </c>
      <c r="H102" s="72" t="s">
        <v>1</v>
      </c>
      <c r="I102" s="72" t="s">
        <v>1</v>
      </c>
      <c r="J102" s="72" t="s">
        <v>1</v>
      </c>
      <c r="K102" s="72" t="s">
        <v>1</v>
      </c>
      <c r="L102" s="72">
        <v>41</v>
      </c>
      <c r="M102" s="9">
        <v>71</v>
      </c>
    </row>
    <row r="103" spans="1:82" ht="11.25" x14ac:dyDescent="0.25">
      <c r="A103" s="4"/>
      <c r="B103" s="21" t="s">
        <v>66</v>
      </c>
      <c r="C103" s="4"/>
      <c r="D103" s="30" t="s">
        <v>0</v>
      </c>
      <c r="E103" s="72" t="s">
        <v>1</v>
      </c>
      <c r="F103" s="72" t="s">
        <v>1</v>
      </c>
      <c r="G103" s="72">
        <v>104</v>
      </c>
      <c r="H103" s="72">
        <v>64</v>
      </c>
      <c r="I103" s="72">
        <v>94</v>
      </c>
      <c r="J103" s="72">
        <v>40</v>
      </c>
      <c r="K103" s="72">
        <v>42</v>
      </c>
      <c r="L103" s="72">
        <v>101</v>
      </c>
      <c r="M103" s="9">
        <v>44</v>
      </c>
    </row>
    <row r="104" spans="1:82" ht="11.25" x14ac:dyDescent="0.25">
      <c r="A104" s="4"/>
      <c r="B104" s="22" t="s">
        <v>76</v>
      </c>
      <c r="C104" s="4"/>
      <c r="D104" s="30" t="s">
        <v>12</v>
      </c>
      <c r="E104" s="45">
        <v>1</v>
      </c>
      <c r="F104" s="45">
        <v>1</v>
      </c>
      <c r="G104" s="45">
        <v>0.99</v>
      </c>
      <c r="H104" s="45">
        <v>1</v>
      </c>
      <c r="I104" s="45">
        <v>1</v>
      </c>
      <c r="J104" s="45">
        <v>1</v>
      </c>
      <c r="K104" s="45">
        <v>1</v>
      </c>
      <c r="L104" s="45">
        <v>1</v>
      </c>
      <c r="M104" s="214">
        <v>1</v>
      </c>
    </row>
    <row r="105" spans="1:82" s="2" customFormat="1" x14ac:dyDescent="0.25">
      <c r="A105" s="4"/>
      <c r="B105" s="17"/>
      <c r="C105" s="18"/>
      <c r="D105" s="104"/>
      <c r="E105" s="18"/>
      <c r="F105" s="18"/>
      <c r="G105" s="18"/>
      <c r="H105" s="18"/>
      <c r="I105" s="18"/>
      <c r="J105" s="18"/>
      <c r="K105" s="18"/>
      <c r="L105" s="18"/>
      <c r="M105" s="1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4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1:82" s="2" customFormat="1" x14ac:dyDescent="0.25">
      <c r="A106" s="4"/>
      <c r="B106" s="161"/>
      <c r="C106" s="128"/>
      <c r="D106" s="96"/>
      <c r="E106" s="128"/>
      <c r="F106" s="128"/>
      <c r="G106" s="128"/>
      <c r="H106" s="128"/>
      <c r="I106" s="128"/>
      <c r="J106" s="128"/>
      <c r="K106" s="128"/>
      <c r="L106" s="128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4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1:82" ht="11.25" x14ac:dyDescent="0.25">
      <c r="A107" s="4"/>
      <c r="B107" s="22" t="s">
        <v>279</v>
      </c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82" ht="11.25" x14ac:dyDescent="0.25">
      <c r="A108" s="4"/>
      <c r="B108" s="229" t="s">
        <v>451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</row>
    <row r="109" spans="1:82" ht="11.25" x14ac:dyDescent="0.25">
      <c r="A109" s="4"/>
      <c r="B109" s="201" t="s">
        <v>353</v>
      </c>
      <c r="C109" s="202"/>
      <c r="D109" s="203"/>
      <c r="E109" s="204"/>
      <c r="F109" s="204"/>
      <c r="G109" s="204"/>
      <c r="H109" s="204"/>
      <c r="I109" s="204"/>
      <c r="J109" s="204"/>
      <c r="K109" s="204"/>
      <c r="L109" s="205"/>
    </row>
    <row r="110" spans="1:82" ht="11.25" x14ac:dyDescent="0.25">
      <c r="A110" s="4"/>
      <c r="B110" s="201" t="s">
        <v>354</v>
      </c>
      <c r="C110" s="202"/>
      <c r="D110" s="203"/>
      <c r="E110" s="204"/>
      <c r="F110" s="204"/>
      <c r="G110" s="204"/>
      <c r="H110" s="204"/>
      <c r="I110" s="204"/>
      <c r="J110" s="204"/>
      <c r="K110" s="204"/>
      <c r="L110" s="205"/>
    </row>
    <row r="111" spans="1:82" ht="21.75" customHeight="1" x14ac:dyDescent="0.25">
      <c r="A111" s="4"/>
      <c r="B111" s="228" t="s">
        <v>355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</row>
    <row r="112" spans="1:82" ht="34.5" customHeight="1" x14ac:dyDescent="0.25">
      <c r="A112" s="4"/>
      <c r="B112" s="228" t="s">
        <v>356</v>
      </c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</row>
    <row r="113" spans="1:12" ht="21.75" customHeight="1" x14ac:dyDescent="0.25">
      <c r="A113" s="4"/>
      <c r="B113" s="228" t="s">
        <v>357</v>
      </c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</row>
    <row r="114" spans="1:12" ht="11.25" x14ac:dyDescent="0.25">
      <c r="A114" s="4"/>
      <c r="B114" s="228" t="s">
        <v>452</v>
      </c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</row>
    <row r="115" spans="1:12" ht="22.5" customHeight="1" x14ac:dyDescent="0.25">
      <c r="A115" s="4"/>
      <c r="B115" s="228" t="s">
        <v>362</v>
      </c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</row>
    <row r="116" spans="1:12" ht="11.25" x14ac:dyDescent="0.25">
      <c r="A116" s="4"/>
      <c r="B116" s="228" t="s">
        <v>363</v>
      </c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</row>
    <row r="117" spans="1:12" ht="22.5" customHeight="1" x14ac:dyDescent="0.25">
      <c r="A117" s="4"/>
      <c r="B117" s="228" t="s">
        <v>364</v>
      </c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</row>
    <row r="118" spans="1:12" x14ac:dyDescent="0.25"/>
    <row r="119" spans="1:12" x14ac:dyDescent="0.25"/>
    <row r="120" spans="1:12" x14ac:dyDescent="0.25"/>
    <row r="121" spans="1:12" x14ac:dyDescent="0.25"/>
    <row r="122" spans="1:12" x14ac:dyDescent="0.25"/>
    <row r="123" spans="1:12" x14ac:dyDescent="0.25"/>
    <row r="124" spans="1:12" x14ac:dyDescent="0.25"/>
    <row r="125" spans="1:12" x14ac:dyDescent="0.25"/>
    <row r="126" spans="1:12" x14ac:dyDescent="0.25"/>
    <row r="127" spans="1:12" x14ac:dyDescent="0.25"/>
    <row r="128" spans="1:12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</sheetData>
  <mergeCells count="8">
    <mergeCell ref="B116:L116"/>
    <mergeCell ref="B117:L117"/>
    <mergeCell ref="B108:L108"/>
    <mergeCell ref="B111:L111"/>
    <mergeCell ref="B112:L112"/>
    <mergeCell ref="B113:L113"/>
    <mergeCell ref="B114:L114"/>
    <mergeCell ref="B115:L1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4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140625" style="7"/>
    <col min="4" max="4" width="14.42578125" style="105" customWidth="1"/>
    <col min="5" max="11" width="9.140625" style="7" customWidth="1"/>
    <col min="12" max="31" width="9.140625" style="9" customWidth="1"/>
    <col min="32" max="32" width="9.5703125" style="9" bestFit="1" customWidth="1"/>
    <col min="33" max="50" width="9.140625" style="9"/>
    <col min="51" max="57" width="9.140625" style="9" customWidth="1"/>
    <col min="58" max="16384" width="9.140625" style="9"/>
  </cols>
  <sheetData>
    <row r="1" spans="1:13" ht="14.25" customHeigh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3" ht="23.25" x14ac:dyDescent="0.25">
      <c r="A2" s="3"/>
      <c r="B2" s="10" t="s">
        <v>411</v>
      </c>
      <c r="C2" s="11"/>
      <c r="D2" s="8"/>
      <c r="E2" s="3"/>
      <c r="F2" s="3"/>
      <c r="G2" s="3"/>
      <c r="H2" s="3"/>
      <c r="I2" s="3"/>
      <c r="J2" s="3"/>
      <c r="K2" s="3"/>
    </row>
    <row r="3" spans="1:13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3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1.25" customHeight="1" thickTop="1" x14ac:dyDescent="0.25">
      <c r="A5" s="4"/>
      <c r="B5" s="96"/>
      <c r="C5" s="96"/>
      <c r="D5" s="97"/>
      <c r="E5" s="171"/>
      <c r="F5" s="171"/>
      <c r="G5" s="171"/>
      <c r="H5" s="171"/>
      <c r="I5" s="171"/>
      <c r="J5" s="171"/>
      <c r="K5" s="171"/>
    </row>
    <row r="6" spans="1:13" ht="11.25" customHeight="1" x14ac:dyDescent="0.25">
      <c r="A6" s="4"/>
      <c r="B6" s="17" t="s">
        <v>412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"/>
    </row>
    <row r="7" spans="1:13" ht="11.25" customHeight="1" x14ac:dyDescent="0.25">
      <c r="A7" s="39"/>
      <c r="B7" s="51" t="s">
        <v>413</v>
      </c>
      <c r="C7" s="39"/>
      <c r="D7" s="172" t="s">
        <v>414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173">
        <v>613717</v>
      </c>
      <c r="K7" s="173">
        <v>612669</v>
      </c>
      <c r="L7" s="42">
        <v>682645</v>
      </c>
      <c r="M7" s="42">
        <v>751486</v>
      </c>
    </row>
    <row r="8" spans="1:13" ht="11.25" x14ac:dyDescent="0.25">
      <c r="A8" s="4"/>
      <c r="B8" s="21" t="s">
        <v>78</v>
      </c>
      <c r="C8" s="22"/>
      <c r="D8" s="20" t="s">
        <v>414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>
        <v>287144</v>
      </c>
      <c r="K8" s="9">
        <v>283912</v>
      </c>
      <c r="L8" s="9">
        <v>302564</v>
      </c>
      <c r="M8" s="9">
        <v>338252</v>
      </c>
    </row>
    <row r="9" spans="1:13" ht="11.25" x14ac:dyDescent="0.25">
      <c r="A9" s="4"/>
      <c r="B9" s="53" t="s">
        <v>79</v>
      </c>
      <c r="C9" s="22"/>
      <c r="D9" s="20" t="s">
        <v>414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>
        <v>286799</v>
      </c>
      <c r="K9" s="9">
        <v>283415</v>
      </c>
      <c r="L9" s="9">
        <v>301983</v>
      </c>
      <c r="M9" s="9">
        <v>337977</v>
      </c>
    </row>
    <row r="10" spans="1:13" ht="11.25" x14ac:dyDescent="0.25">
      <c r="A10" s="4"/>
      <c r="B10" s="53" t="s">
        <v>415</v>
      </c>
      <c r="C10" s="22"/>
      <c r="D10" s="20" t="s">
        <v>414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>
        <v>345</v>
      </c>
      <c r="K10" s="9">
        <v>497</v>
      </c>
      <c r="L10" s="9">
        <v>581</v>
      </c>
      <c r="M10" s="9">
        <v>275</v>
      </c>
    </row>
    <row r="11" spans="1:13" ht="11.25" x14ac:dyDescent="0.25">
      <c r="A11" s="4"/>
      <c r="B11" s="21" t="s">
        <v>80</v>
      </c>
      <c r="C11" s="22"/>
      <c r="D11" s="20" t="s">
        <v>414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>
        <v>325719</v>
      </c>
      <c r="K11" s="9">
        <v>327785</v>
      </c>
      <c r="L11" s="9">
        <v>378885</v>
      </c>
      <c r="M11" s="9">
        <v>411951</v>
      </c>
    </row>
    <row r="12" spans="1:13" ht="11.25" x14ac:dyDescent="0.25">
      <c r="A12" s="4"/>
      <c r="B12" s="53" t="s">
        <v>81</v>
      </c>
      <c r="C12" s="19"/>
      <c r="D12" s="20" t="s">
        <v>414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248718</v>
      </c>
      <c r="K12" s="9">
        <v>254679</v>
      </c>
      <c r="L12" s="9">
        <v>281235</v>
      </c>
      <c r="M12" s="9">
        <v>290343</v>
      </c>
    </row>
    <row r="13" spans="1:13" ht="11.25" x14ac:dyDescent="0.25">
      <c r="A13" s="4"/>
      <c r="B13" s="53" t="s">
        <v>82</v>
      </c>
      <c r="C13" s="19"/>
      <c r="D13" s="24" t="s">
        <v>414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>
        <v>77001</v>
      </c>
      <c r="K13" s="9">
        <v>73106</v>
      </c>
      <c r="L13" s="9">
        <v>97650</v>
      </c>
      <c r="M13" s="9">
        <v>121608</v>
      </c>
    </row>
    <row r="14" spans="1:13" ht="11.25" x14ac:dyDescent="0.25">
      <c r="A14" s="4"/>
      <c r="B14" s="21" t="s">
        <v>83</v>
      </c>
      <c r="C14" s="19"/>
      <c r="D14" s="20" t="s">
        <v>414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>
        <v>854</v>
      </c>
      <c r="K14" s="9">
        <v>972</v>
      </c>
      <c r="L14" s="9">
        <v>1196</v>
      </c>
      <c r="M14" s="9">
        <v>1283</v>
      </c>
    </row>
    <row r="15" spans="1:13" ht="11.25" x14ac:dyDescent="0.25">
      <c r="A15" s="39"/>
      <c r="B15" s="41" t="s">
        <v>449</v>
      </c>
      <c r="C15" s="41"/>
      <c r="D15" s="24"/>
      <c r="E15" s="42"/>
      <c r="F15" s="42"/>
      <c r="G15" s="42"/>
      <c r="H15" s="42"/>
      <c r="I15" s="42"/>
      <c r="J15" s="42"/>
      <c r="K15" s="42"/>
    </row>
    <row r="16" spans="1:13" ht="11.25" x14ac:dyDescent="0.25">
      <c r="A16" s="4"/>
      <c r="B16" s="21" t="s">
        <v>416</v>
      </c>
      <c r="C16" s="19"/>
      <c r="D16" s="24" t="s">
        <v>414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>
        <v>584706</v>
      </c>
      <c r="K16" s="9">
        <v>593143</v>
      </c>
      <c r="L16" s="9">
        <v>612590</v>
      </c>
      <c r="M16" s="9">
        <v>551952</v>
      </c>
    </row>
    <row r="17" spans="1:13" ht="11.25" x14ac:dyDescent="0.25">
      <c r="A17" s="4"/>
      <c r="B17" s="21" t="s">
        <v>417</v>
      </c>
      <c r="C17" s="22"/>
      <c r="D17" s="20" t="s">
        <v>414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>
        <v>584706</v>
      </c>
      <c r="K17" s="9">
        <v>565924</v>
      </c>
      <c r="L17" s="9">
        <v>452692</v>
      </c>
      <c r="M17" s="9">
        <v>330897</v>
      </c>
    </row>
    <row r="18" spans="1:13" ht="22.5" x14ac:dyDescent="0.25">
      <c r="A18" s="39"/>
      <c r="B18" s="174" t="s">
        <v>418</v>
      </c>
      <c r="C18" s="51"/>
      <c r="D18" s="24" t="s">
        <v>414</v>
      </c>
      <c r="E18" s="42" t="s">
        <v>1</v>
      </c>
      <c r="F18" s="42" t="s">
        <v>1</v>
      </c>
      <c r="G18" s="42" t="s">
        <v>1</v>
      </c>
      <c r="H18" s="42" t="s">
        <v>1</v>
      </c>
      <c r="I18" s="42" t="s">
        <v>1</v>
      </c>
      <c r="J18" s="42">
        <f>J17+J7</f>
        <v>1198423</v>
      </c>
      <c r="K18" s="42">
        <f>K17+K7</f>
        <v>1178593</v>
      </c>
      <c r="L18" s="42">
        <v>1135337</v>
      </c>
      <c r="M18" s="42">
        <v>1082383</v>
      </c>
    </row>
    <row r="19" spans="1:13" ht="11.25" x14ac:dyDescent="0.25">
      <c r="A19" s="39"/>
      <c r="B19" s="51" t="s">
        <v>84</v>
      </c>
      <c r="C19" s="51"/>
      <c r="D19" s="24" t="s">
        <v>414</v>
      </c>
      <c r="E19" s="42" t="s">
        <v>1</v>
      </c>
      <c r="F19" s="42" t="s">
        <v>1</v>
      </c>
      <c r="G19" s="42" t="s">
        <v>1</v>
      </c>
      <c r="H19" s="42" t="s">
        <v>1</v>
      </c>
      <c r="I19" s="42" t="s">
        <v>1</v>
      </c>
      <c r="J19" s="42">
        <v>610635</v>
      </c>
      <c r="K19" s="42">
        <v>625265</v>
      </c>
      <c r="L19" s="42">
        <v>546159</v>
      </c>
      <c r="M19" s="42">
        <v>585496</v>
      </c>
    </row>
    <row r="20" spans="1:13" ht="11.25" x14ac:dyDescent="0.25">
      <c r="A20" s="4"/>
      <c r="B20" s="231" t="s">
        <v>419</v>
      </c>
      <c r="C20" s="41"/>
      <c r="D20" s="232" t="s">
        <v>414</v>
      </c>
      <c r="E20" s="42" t="s">
        <v>1</v>
      </c>
      <c r="F20" s="42" t="s">
        <v>1</v>
      </c>
      <c r="G20" s="42" t="s">
        <v>1</v>
      </c>
      <c r="H20" s="42" t="s">
        <v>1</v>
      </c>
      <c r="I20" s="42" t="s">
        <v>1</v>
      </c>
      <c r="J20" s="42">
        <v>511321</v>
      </c>
      <c r="K20" s="42">
        <v>536510</v>
      </c>
      <c r="L20" s="42">
        <v>471097</v>
      </c>
      <c r="M20" s="42">
        <v>494797</v>
      </c>
    </row>
    <row r="21" spans="1:13" ht="11.25" x14ac:dyDescent="0.25">
      <c r="A21" s="4"/>
      <c r="B21" s="53" t="s">
        <v>85</v>
      </c>
      <c r="C21" s="9"/>
      <c r="D21" s="20" t="s">
        <v>414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9">
        <v>192517</v>
      </c>
      <c r="K21" s="9">
        <v>192419</v>
      </c>
      <c r="L21" s="9">
        <v>184767</v>
      </c>
      <c r="M21" s="9">
        <v>224272</v>
      </c>
    </row>
    <row r="22" spans="1:13" ht="11.25" x14ac:dyDescent="0.25">
      <c r="A22" s="4"/>
      <c r="B22" s="53" t="s">
        <v>86</v>
      </c>
      <c r="C22" s="9"/>
      <c r="D22" s="26" t="s">
        <v>414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54">
        <v>204701</v>
      </c>
      <c r="K22" s="54">
        <v>222498</v>
      </c>
      <c r="L22" s="9">
        <v>171284</v>
      </c>
      <c r="M22" s="9">
        <v>158991</v>
      </c>
    </row>
    <row r="23" spans="1:13" ht="11.25" x14ac:dyDescent="0.25">
      <c r="A23" s="4"/>
      <c r="B23" s="53" t="s">
        <v>87</v>
      </c>
      <c r="C23" s="4"/>
      <c r="D23" s="172" t="s">
        <v>414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175">
        <v>64</v>
      </c>
      <c r="K23" s="175">
        <v>108</v>
      </c>
      <c r="L23" s="9">
        <v>260</v>
      </c>
      <c r="M23" s="9">
        <v>167</v>
      </c>
    </row>
    <row r="24" spans="1:13" ht="11.25" x14ac:dyDescent="0.25">
      <c r="A24" s="29"/>
      <c r="B24" s="53" t="s">
        <v>465</v>
      </c>
      <c r="C24" s="22"/>
      <c r="D24" s="172" t="s">
        <v>414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175">
        <v>99360</v>
      </c>
      <c r="K24" s="175">
        <v>110205</v>
      </c>
      <c r="L24" s="9">
        <v>97643</v>
      </c>
      <c r="M24" s="9">
        <v>94100</v>
      </c>
    </row>
    <row r="25" spans="1:13" ht="11.25" x14ac:dyDescent="0.25">
      <c r="A25" s="4"/>
      <c r="B25" s="53" t="s">
        <v>88</v>
      </c>
      <c r="C25" s="19"/>
      <c r="D25" s="24" t="s">
        <v>414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>
        <v>4135</v>
      </c>
      <c r="K25" s="9">
        <v>2668</v>
      </c>
      <c r="L25" s="9">
        <v>1445</v>
      </c>
      <c r="M25" s="9">
        <v>968</v>
      </c>
    </row>
    <row r="26" spans="1:13" ht="11.25" x14ac:dyDescent="0.25">
      <c r="A26" s="4"/>
      <c r="B26" s="53" t="s">
        <v>90</v>
      </c>
      <c r="C26" s="19"/>
      <c r="D26" s="20" t="s">
        <v>414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>
        <v>10544</v>
      </c>
      <c r="K26" s="9">
        <v>8612</v>
      </c>
      <c r="L26" s="9">
        <v>15698</v>
      </c>
      <c r="M26" s="9">
        <v>16299</v>
      </c>
    </row>
    <row r="27" spans="1:13" ht="11.25" x14ac:dyDescent="0.25">
      <c r="A27" s="4"/>
      <c r="B27" s="231" t="s">
        <v>420</v>
      </c>
      <c r="C27" s="41"/>
      <c r="D27" s="232" t="s">
        <v>414</v>
      </c>
      <c r="E27" s="42" t="s">
        <v>1</v>
      </c>
      <c r="F27" s="42" t="s">
        <v>1</v>
      </c>
      <c r="G27" s="42" t="s">
        <v>1</v>
      </c>
      <c r="H27" s="42" t="s">
        <v>1</v>
      </c>
      <c r="I27" s="42" t="s">
        <v>1</v>
      </c>
      <c r="J27" s="42">
        <v>99314</v>
      </c>
      <c r="K27" s="42">
        <v>88755</v>
      </c>
      <c r="L27" s="42">
        <v>75062</v>
      </c>
      <c r="M27" s="42">
        <v>90699</v>
      </c>
    </row>
    <row r="28" spans="1:13" ht="11.25" x14ac:dyDescent="0.25">
      <c r="A28" s="4"/>
      <c r="B28" s="53" t="s">
        <v>466</v>
      </c>
      <c r="C28" s="19"/>
      <c r="D28" s="20" t="s">
        <v>414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>
        <v>40887</v>
      </c>
      <c r="K28" s="9">
        <v>44437</v>
      </c>
      <c r="L28" s="9">
        <v>35573</v>
      </c>
      <c r="M28" s="9">
        <v>42287</v>
      </c>
    </row>
    <row r="29" spans="1:13" ht="11.25" x14ac:dyDescent="0.25">
      <c r="A29" s="4"/>
      <c r="B29" s="53" t="s">
        <v>89</v>
      </c>
      <c r="C29" s="19"/>
      <c r="D29" s="20" t="s">
        <v>414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>
        <v>58427</v>
      </c>
      <c r="K29" s="9">
        <v>44318</v>
      </c>
      <c r="L29" s="9">
        <v>39489</v>
      </c>
      <c r="M29" s="9">
        <v>48412</v>
      </c>
    </row>
    <row r="30" spans="1:13" ht="33.75" x14ac:dyDescent="0.25">
      <c r="A30" s="39"/>
      <c r="B30" s="176" t="s">
        <v>91</v>
      </c>
      <c r="C30" s="41"/>
      <c r="D30" s="191" t="s">
        <v>467</v>
      </c>
      <c r="E30" s="55" t="s">
        <v>1</v>
      </c>
      <c r="F30" s="55" t="s">
        <v>1</v>
      </c>
      <c r="G30" s="55" t="s">
        <v>1</v>
      </c>
      <c r="H30" s="55" t="s">
        <v>1</v>
      </c>
      <c r="I30" s="55" t="s">
        <v>1</v>
      </c>
      <c r="J30" s="55">
        <v>742</v>
      </c>
      <c r="K30" s="55">
        <v>730</v>
      </c>
      <c r="L30" s="55">
        <v>677</v>
      </c>
      <c r="M30" s="55">
        <v>632</v>
      </c>
    </row>
    <row r="31" spans="1:13" ht="11.25" customHeight="1" x14ac:dyDescent="0.25">
      <c r="A31" s="4"/>
      <c r="B31" s="21"/>
      <c r="C31" s="19"/>
      <c r="D31" s="20"/>
      <c r="E31" s="9"/>
      <c r="F31" s="9"/>
      <c r="G31" s="9"/>
      <c r="H31" s="9"/>
      <c r="I31" s="9"/>
      <c r="J31" s="9"/>
      <c r="K31" s="9"/>
    </row>
    <row r="32" spans="1:13" ht="11.25" customHeight="1" x14ac:dyDescent="0.25">
      <c r="A32" s="4"/>
      <c r="B32" s="17" t="s">
        <v>470</v>
      </c>
      <c r="C32" s="18"/>
      <c r="D32" s="104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1.25" customHeight="1" x14ac:dyDescent="0.25">
      <c r="A33" s="4"/>
      <c r="B33" s="22" t="s">
        <v>421</v>
      </c>
      <c r="C33" s="22"/>
      <c r="D33" s="172" t="s">
        <v>96</v>
      </c>
      <c r="E33" s="175">
        <v>3361000</v>
      </c>
      <c r="F33" s="175">
        <v>4052000</v>
      </c>
      <c r="G33" s="175">
        <v>4295472</v>
      </c>
      <c r="H33" s="175">
        <v>5223939</v>
      </c>
      <c r="I33" s="175">
        <v>5558494</v>
      </c>
      <c r="J33" s="175">
        <v>5832685</v>
      </c>
      <c r="K33" s="175">
        <v>5972101</v>
      </c>
      <c r="L33" s="9">
        <v>6568300</v>
      </c>
      <c r="M33" s="9">
        <v>7061250</v>
      </c>
    </row>
    <row r="34" spans="1:13" ht="11.25" customHeight="1" x14ac:dyDescent="0.25">
      <c r="A34" s="4"/>
      <c r="B34" s="21" t="s">
        <v>422</v>
      </c>
      <c r="C34" s="22"/>
      <c r="D34" s="172" t="s">
        <v>96</v>
      </c>
      <c r="E34" s="175">
        <v>1268000</v>
      </c>
      <c r="F34" s="175">
        <v>1875000</v>
      </c>
      <c r="G34" s="175">
        <v>2001642</v>
      </c>
      <c r="H34" s="175">
        <v>2711538</v>
      </c>
      <c r="I34" s="175">
        <v>2886438</v>
      </c>
      <c r="J34" s="175">
        <v>3236542</v>
      </c>
      <c r="K34" s="175">
        <v>3353157</v>
      </c>
      <c r="L34" s="9">
        <v>3704632</v>
      </c>
      <c r="M34" s="9">
        <v>3799044</v>
      </c>
    </row>
    <row r="35" spans="1:13" ht="11.25" customHeight="1" x14ac:dyDescent="0.25">
      <c r="A35" s="4"/>
      <c r="B35" s="21" t="s">
        <v>397</v>
      </c>
      <c r="C35" s="22"/>
      <c r="D35" s="172" t="s">
        <v>96</v>
      </c>
      <c r="E35" s="175">
        <v>2093000</v>
      </c>
      <c r="F35" s="175">
        <v>2177000</v>
      </c>
      <c r="G35" s="175">
        <v>2293830</v>
      </c>
      <c r="H35" s="175">
        <v>2412854</v>
      </c>
      <c r="I35" s="175">
        <v>2566341</v>
      </c>
      <c r="J35" s="175">
        <v>2299403</v>
      </c>
      <c r="K35" s="175">
        <v>2331857</v>
      </c>
      <c r="L35" s="9">
        <v>2570299</v>
      </c>
      <c r="M35" s="9">
        <v>2929821</v>
      </c>
    </row>
    <row r="36" spans="1:13" ht="11.25" customHeight="1" x14ac:dyDescent="0.25">
      <c r="A36" s="4"/>
      <c r="B36" s="21" t="s">
        <v>398</v>
      </c>
      <c r="C36" s="22"/>
      <c r="D36" s="172" t="s">
        <v>96</v>
      </c>
      <c r="E36" s="175">
        <v>0</v>
      </c>
      <c r="F36" s="175">
        <v>0</v>
      </c>
      <c r="G36" s="175">
        <v>0</v>
      </c>
      <c r="H36" s="175">
        <v>99547</v>
      </c>
      <c r="I36" s="175">
        <v>105715</v>
      </c>
      <c r="J36" s="175">
        <v>296740</v>
      </c>
      <c r="K36" s="175">
        <v>287087</v>
      </c>
      <c r="L36" s="9">
        <v>293368</v>
      </c>
      <c r="M36" s="9">
        <v>332385</v>
      </c>
    </row>
    <row r="37" spans="1:13" ht="11.25" customHeight="1" x14ac:dyDescent="0.25">
      <c r="A37" s="4"/>
      <c r="B37" s="22" t="s">
        <v>92</v>
      </c>
      <c r="C37" s="22"/>
      <c r="D37" s="172" t="s">
        <v>96</v>
      </c>
      <c r="E37" s="175">
        <v>1580000</v>
      </c>
      <c r="F37" s="175">
        <v>1618000</v>
      </c>
      <c r="G37" s="175">
        <v>1844458</v>
      </c>
      <c r="H37" s="175">
        <v>1863211</v>
      </c>
      <c r="I37" s="175">
        <v>2124366</v>
      </c>
      <c r="J37" s="175">
        <v>2161367</v>
      </c>
      <c r="K37" s="175">
        <v>2236462</v>
      </c>
      <c r="L37" s="9">
        <v>2318344</v>
      </c>
      <c r="M37" s="9">
        <v>2522532</v>
      </c>
    </row>
    <row r="38" spans="1:13" ht="11.25" customHeight="1" x14ac:dyDescent="0.25">
      <c r="A38" s="4"/>
      <c r="B38" s="22" t="s">
        <v>399</v>
      </c>
      <c r="C38" s="22"/>
      <c r="D38" s="172" t="s">
        <v>96</v>
      </c>
      <c r="E38" s="175">
        <v>414000</v>
      </c>
      <c r="F38" s="175">
        <v>613000</v>
      </c>
      <c r="G38" s="175">
        <v>670275</v>
      </c>
      <c r="H38" s="175">
        <v>442517</v>
      </c>
      <c r="I38" s="175">
        <v>934094</v>
      </c>
      <c r="J38" s="175">
        <v>856644</v>
      </c>
      <c r="K38" s="175">
        <v>786144</v>
      </c>
      <c r="L38" s="9">
        <v>830873</v>
      </c>
      <c r="M38" s="9">
        <v>904217</v>
      </c>
    </row>
    <row r="39" spans="1:13" ht="11.25" customHeight="1" x14ac:dyDescent="0.25">
      <c r="A39" s="4"/>
      <c r="B39" s="22" t="s">
        <v>400</v>
      </c>
      <c r="C39" s="22"/>
      <c r="D39" s="172" t="s">
        <v>96</v>
      </c>
      <c r="E39" s="175">
        <v>227000</v>
      </c>
      <c r="F39" s="175">
        <v>180000</v>
      </c>
      <c r="G39" s="175">
        <v>169802</v>
      </c>
      <c r="H39" s="175">
        <v>167626</v>
      </c>
      <c r="I39" s="175">
        <v>175208</v>
      </c>
      <c r="J39" s="175">
        <v>167911</v>
      </c>
      <c r="K39" s="175">
        <v>145662</v>
      </c>
      <c r="L39" s="9">
        <v>150825</v>
      </c>
      <c r="M39" s="9">
        <v>163033</v>
      </c>
    </row>
    <row r="40" spans="1:13" ht="11.25" customHeight="1" x14ac:dyDescent="0.25">
      <c r="A40" s="4"/>
      <c r="B40" s="22" t="s">
        <v>93</v>
      </c>
      <c r="C40" s="22"/>
      <c r="D40" s="172" t="s">
        <v>96</v>
      </c>
      <c r="E40" s="175">
        <v>36000</v>
      </c>
      <c r="F40" s="175">
        <v>41000</v>
      </c>
      <c r="G40" s="175">
        <v>64185</v>
      </c>
      <c r="H40" s="175">
        <v>49757</v>
      </c>
      <c r="I40" s="175">
        <v>52108</v>
      </c>
      <c r="J40" s="175">
        <v>36836</v>
      </c>
      <c r="K40" s="175">
        <v>49701</v>
      </c>
      <c r="L40" s="9">
        <v>54541</v>
      </c>
      <c r="M40" s="9">
        <v>62040</v>
      </c>
    </row>
    <row r="41" spans="1:13" ht="11.25" customHeight="1" x14ac:dyDescent="0.25">
      <c r="A41" s="4"/>
      <c r="B41" s="22" t="s">
        <v>94</v>
      </c>
      <c r="C41" s="22"/>
      <c r="D41" s="172" t="s">
        <v>96</v>
      </c>
      <c r="E41" s="175">
        <v>0</v>
      </c>
      <c r="F41" s="175">
        <v>0</v>
      </c>
      <c r="G41" s="175">
        <v>0</v>
      </c>
      <c r="H41" s="175">
        <v>0</v>
      </c>
      <c r="I41" s="175">
        <v>30783</v>
      </c>
      <c r="J41" s="175">
        <v>24688</v>
      </c>
      <c r="K41" s="175">
        <v>16776</v>
      </c>
      <c r="L41" s="9">
        <v>26695</v>
      </c>
      <c r="M41" s="9">
        <v>31736</v>
      </c>
    </row>
    <row r="42" spans="1:13" ht="11.25" customHeight="1" x14ac:dyDescent="0.25">
      <c r="A42" s="4"/>
      <c r="B42" s="22" t="s">
        <v>423</v>
      </c>
      <c r="C42" s="22"/>
      <c r="D42" s="172" t="s">
        <v>96</v>
      </c>
      <c r="E42" s="175">
        <v>0</v>
      </c>
      <c r="F42" s="175">
        <v>0</v>
      </c>
      <c r="G42" s="175">
        <v>0</v>
      </c>
      <c r="H42" s="175">
        <v>0</v>
      </c>
      <c r="I42" s="175">
        <v>33</v>
      </c>
      <c r="J42" s="175">
        <v>3824</v>
      </c>
      <c r="K42" s="175">
        <v>3586</v>
      </c>
      <c r="L42" s="9">
        <v>3899</v>
      </c>
      <c r="M42" s="9">
        <v>12073</v>
      </c>
    </row>
    <row r="43" spans="1:13" ht="11.25" customHeight="1" x14ac:dyDescent="0.25">
      <c r="A43" s="4"/>
      <c r="B43" s="51" t="s">
        <v>95</v>
      </c>
      <c r="C43" s="22"/>
      <c r="D43" s="177" t="s">
        <v>96</v>
      </c>
      <c r="E43" s="42">
        <v>5618000</v>
      </c>
      <c r="F43" s="42">
        <v>6504000</v>
      </c>
      <c r="G43" s="42">
        <v>7044192</v>
      </c>
      <c r="H43" s="42">
        <v>7747050</v>
      </c>
      <c r="I43" s="42">
        <v>8875086</v>
      </c>
      <c r="J43" s="42">
        <v>9083956</v>
      </c>
      <c r="K43" s="42">
        <v>9210433</v>
      </c>
      <c r="L43" s="42">
        <v>9953476</v>
      </c>
      <c r="M43" s="42">
        <v>10756881</v>
      </c>
    </row>
    <row r="44" spans="1:13" ht="33.75" x14ac:dyDescent="0.25">
      <c r="A44" s="4"/>
      <c r="B44" s="178" t="s">
        <v>424</v>
      </c>
      <c r="C44" s="22"/>
      <c r="D44" s="179" t="s">
        <v>468</v>
      </c>
      <c r="E44" s="175">
        <v>4311</v>
      </c>
      <c r="F44" s="175">
        <v>5151</v>
      </c>
      <c r="G44" s="175">
        <v>5611</v>
      </c>
      <c r="H44" s="175">
        <v>5493</v>
      </c>
      <c r="I44" s="175">
        <v>5792</v>
      </c>
      <c r="J44" s="175">
        <v>5627</v>
      </c>
      <c r="K44" s="175">
        <v>5702</v>
      </c>
      <c r="L44" s="9">
        <v>5934</v>
      </c>
      <c r="M44" s="9">
        <v>6283</v>
      </c>
    </row>
    <row r="45" spans="1:13" ht="11.25" customHeight="1" x14ac:dyDescent="0.25">
      <c r="A45" s="4"/>
      <c r="B45" s="22"/>
      <c r="C45" s="22"/>
      <c r="D45" s="172"/>
      <c r="E45" s="175"/>
      <c r="F45" s="175"/>
      <c r="G45" s="175"/>
      <c r="H45" s="175"/>
      <c r="I45" s="175"/>
      <c r="J45" s="175"/>
      <c r="K45" s="175"/>
    </row>
    <row r="46" spans="1:13" ht="11.25" customHeight="1" x14ac:dyDescent="0.25">
      <c r="A46" s="4"/>
      <c r="C46" s="4"/>
      <c r="D46" s="172"/>
      <c r="E46" s="175"/>
      <c r="F46" s="175"/>
      <c r="G46" s="175"/>
      <c r="H46" s="175"/>
      <c r="I46" s="175"/>
      <c r="J46" s="175"/>
      <c r="K46" s="175"/>
    </row>
    <row r="47" spans="1:13" ht="11.25" customHeight="1" x14ac:dyDescent="0.25">
      <c r="A47" s="4"/>
      <c r="B47" s="17" t="s">
        <v>402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1.25" customHeight="1" x14ac:dyDescent="0.25">
      <c r="A48" s="4"/>
      <c r="B48" s="51" t="s">
        <v>425</v>
      </c>
      <c r="C48" s="39"/>
      <c r="D48" s="177" t="s">
        <v>96</v>
      </c>
      <c r="E48" s="42">
        <v>2354000</v>
      </c>
      <c r="F48" s="42">
        <v>2440000</v>
      </c>
      <c r="G48" s="42">
        <v>2716603</v>
      </c>
      <c r="H48" s="42">
        <v>2807496</v>
      </c>
      <c r="I48" s="42">
        <v>3130117</v>
      </c>
      <c r="J48" s="42">
        <v>3066154</v>
      </c>
      <c r="K48" s="42">
        <v>3154215</v>
      </c>
      <c r="L48" s="42">
        <v>3325659</v>
      </c>
      <c r="M48" s="42">
        <v>3664374</v>
      </c>
    </row>
    <row r="49" spans="1:13" ht="11.25" customHeight="1" x14ac:dyDescent="0.25">
      <c r="A49" s="4"/>
      <c r="B49" s="21" t="s">
        <v>426</v>
      </c>
      <c r="C49" s="4"/>
      <c r="D49" s="172" t="s">
        <v>96</v>
      </c>
      <c r="E49" s="175">
        <v>774000</v>
      </c>
      <c r="F49" s="175">
        <v>822000</v>
      </c>
      <c r="G49" s="175">
        <v>872145</v>
      </c>
      <c r="H49" s="175">
        <v>944285</v>
      </c>
      <c r="I49" s="175">
        <v>1005718</v>
      </c>
      <c r="J49" s="175">
        <v>900962</v>
      </c>
      <c r="K49" s="175">
        <v>914166</v>
      </c>
      <c r="L49" s="9">
        <v>1003416</v>
      </c>
      <c r="M49" s="9">
        <v>1129769</v>
      </c>
    </row>
    <row r="50" spans="1:13" ht="11.25" customHeight="1" x14ac:dyDescent="0.25">
      <c r="A50" s="4"/>
      <c r="B50" s="21" t="s">
        <v>405</v>
      </c>
      <c r="C50" s="4"/>
      <c r="D50" s="172" t="s">
        <v>96</v>
      </c>
      <c r="E50" s="175">
        <v>0</v>
      </c>
      <c r="F50" s="175">
        <v>0</v>
      </c>
      <c r="G50" s="175">
        <v>0</v>
      </c>
      <c r="H50" s="175">
        <v>0</v>
      </c>
      <c r="I50" s="175">
        <v>33</v>
      </c>
      <c r="J50" s="175">
        <v>3824</v>
      </c>
      <c r="K50" s="175">
        <v>3586</v>
      </c>
      <c r="L50" s="9">
        <v>3899</v>
      </c>
      <c r="M50" s="9">
        <v>12073</v>
      </c>
    </row>
    <row r="51" spans="1:13" ht="11.25" customHeight="1" x14ac:dyDescent="0.25">
      <c r="A51" s="4"/>
      <c r="B51" s="21" t="s">
        <v>427</v>
      </c>
      <c r="C51" s="4"/>
      <c r="D51" s="172" t="s">
        <v>96</v>
      </c>
      <c r="E51" s="9">
        <v>1580000</v>
      </c>
      <c r="F51" s="9">
        <v>1618000</v>
      </c>
      <c r="G51" s="9">
        <v>1844458</v>
      </c>
      <c r="H51" s="9">
        <v>1863211</v>
      </c>
      <c r="I51" s="9">
        <v>2124366</v>
      </c>
      <c r="J51" s="9">
        <v>2161367</v>
      </c>
      <c r="K51" s="9">
        <v>2130842</v>
      </c>
      <c r="L51" s="9">
        <v>1728421</v>
      </c>
      <c r="M51" s="9">
        <v>1427556</v>
      </c>
    </row>
    <row r="52" spans="1:13" ht="11.25" customHeight="1" x14ac:dyDescent="0.25">
      <c r="A52" s="4"/>
      <c r="B52" s="21" t="s">
        <v>407</v>
      </c>
      <c r="C52" s="4"/>
      <c r="D52" s="172" t="s">
        <v>96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105620</v>
      </c>
      <c r="L52" s="9">
        <v>589923</v>
      </c>
      <c r="M52" s="9">
        <v>824778</v>
      </c>
    </row>
    <row r="53" spans="1:13" ht="11.25" customHeight="1" x14ac:dyDescent="0.25">
      <c r="A53" s="4"/>
      <c r="B53" s="21" t="s">
        <v>479</v>
      </c>
      <c r="C53" s="4"/>
      <c r="D53" s="172" t="s">
        <v>96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9">
        <v>270198</v>
      </c>
    </row>
    <row r="54" spans="1:13" ht="11.25" customHeight="1" x14ac:dyDescent="0.25">
      <c r="A54" s="4"/>
      <c r="B54" s="51" t="s">
        <v>457</v>
      </c>
      <c r="C54" s="39"/>
      <c r="D54" s="177" t="s">
        <v>96</v>
      </c>
      <c r="E54" s="42">
        <v>641000</v>
      </c>
      <c r="F54" s="42">
        <v>793000</v>
      </c>
      <c r="G54" s="42">
        <v>840077</v>
      </c>
      <c r="H54" s="42">
        <v>709690</v>
      </c>
      <c r="I54" s="42">
        <v>1678829</v>
      </c>
      <c r="J54" s="42">
        <v>1773696</v>
      </c>
      <c r="K54" s="42">
        <v>1628330</v>
      </c>
      <c r="L54" s="42">
        <v>1744709</v>
      </c>
      <c r="M54" s="42">
        <v>1949157</v>
      </c>
    </row>
    <row r="55" spans="1:13" ht="11.25" x14ac:dyDescent="0.25">
      <c r="A55" s="4"/>
      <c r="B55" s="21" t="s">
        <v>408</v>
      </c>
      <c r="C55" s="4"/>
      <c r="D55" s="172" t="s">
        <v>96</v>
      </c>
      <c r="E55" s="9">
        <v>641000</v>
      </c>
      <c r="F55" s="9">
        <v>793000</v>
      </c>
      <c r="G55" s="9">
        <v>840077</v>
      </c>
      <c r="H55" s="9">
        <v>709690</v>
      </c>
      <c r="I55" s="9">
        <v>1245800</v>
      </c>
      <c r="J55" s="9">
        <v>1345984</v>
      </c>
      <c r="K55" s="9">
        <v>1235669</v>
      </c>
      <c r="L55" s="9">
        <v>1301761</v>
      </c>
      <c r="M55" s="9">
        <v>1431370</v>
      </c>
    </row>
    <row r="56" spans="1:13" s="47" customFormat="1" ht="11.25" x14ac:dyDescent="0.25">
      <c r="B56" s="21" t="s">
        <v>428</v>
      </c>
      <c r="D56" s="49" t="s">
        <v>96</v>
      </c>
      <c r="E56" s="9" t="s">
        <v>1</v>
      </c>
      <c r="F56" s="9" t="s">
        <v>1</v>
      </c>
      <c r="G56" s="9" t="s">
        <v>1</v>
      </c>
      <c r="H56" s="9" t="s">
        <v>1</v>
      </c>
      <c r="I56" s="175">
        <v>433029</v>
      </c>
      <c r="J56" s="175">
        <v>427713</v>
      </c>
      <c r="K56" s="175">
        <v>392660</v>
      </c>
      <c r="L56" s="9">
        <v>442948</v>
      </c>
      <c r="M56" s="9">
        <v>517787</v>
      </c>
    </row>
    <row r="57" spans="1:13" s="47" customFormat="1" ht="11.25" x14ac:dyDescent="0.25">
      <c r="B57" s="21" t="s">
        <v>429</v>
      </c>
      <c r="D57" s="49" t="s">
        <v>96</v>
      </c>
      <c r="E57" s="9" t="s">
        <v>1</v>
      </c>
      <c r="F57" s="9" t="s">
        <v>1</v>
      </c>
      <c r="G57" s="9" t="s">
        <v>1</v>
      </c>
      <c r="H57" s="9" t="s">
        <v>1</v>
      </c>
      <c r="I57" s="175">
        <v>270316</v>
      </c>
      <c r="J57" s="175">
        <v>265000</v>
      </c>
      <c r="K57" s="175">
        <v>280951</v>
      </c>
      <c r="L57" s="9">
        <v>334248</v>
      </c>
      <c r="M57" s="9">
        <v>424506</v>
      </c>
    </row>
    <row r="58" spans="1:13" s="47" customFormat="1" ht="11.25" x14ac:dyDescent="0.25">
      <c r="B58" s="21" t="s">
        <v>430</v>
      </c>
      <c r="D58" s="49" t="s">
        <v>96</v>
      </c>
      <c r="E58" s="9" t="s">
        <v>1</v>
      </c>
      <c r="F58" s="9" t="s">
        <v>1</v>
      </c>
      <c r="G58" s="9" t="s">
        <v>1</v>
      </c>
      <c r="H58" s="9" t="s">
        <v>1</v>
      </c>
      <c r="I58" s="175">
        <v>162713</v>
      </c>
      <c r="J58" s="175">
        <v>162713</v>
      </c>
      <c r="K58" s="175">
        <v>111709</v>
      </c>
      <c r="L58" s="9">
        <v>108700</v>
      </c>
      <c r="M58" s="9">
        <v>93281</v>
      </c>
    </row>
    <row r="59" spans="1:13" s="47" customFormat="1" ht="11.25" x14ac:dyDescent="0.25">
      <c r="B59" s="22" t="s">
        <v>431</v>
      </c>
      <c r="D59" s="49" t="s">
        <v>12</v>
      </c>
      <c r="E59" s="9" t="s">
        <v>1</v>
      </c>
      <c r="F59" s="9" t="s">
        <v>1</v>
      </c>
      <c r="G59" s="9" t="s">
        <v>1</v>
      </c>
      <c r="H59" s="9" t="s">
        <v>1</v>
      </c>
      <c r="I59" s="154">
        <v>0</v>
      </c>
      <c r="J59" s="180">
        <v>1E-3</v>
      </c>
      <c r="K59" s="154">
        <v>0.03</v>
      </c>
      <c r="L59" s="154">
        <v>0.18</v>
      </c>
      <c r="M59" s="154">
        <v>0.3</v>
      </c>
    </row>
    <row r="60" spans="1:13" s="47" customFormat="1" ht="11.25" x14ac:dyDescent="0.25">
      <c r="B60" s="22" t="s">
        <v>432</v>
      </c>
      <c r="D60" s="49" t="s">
        <v>12</v>
      </c>
      <c r="E60" s="9" t="s">
        <v>1</v>
      </c>
      <c r="F60" s="9" t="s">
        <v>1</v>
      </c>
      <c r="G60" s="9" t="s">
        <v>1</v>
      </c>
      <c r="H60" s="9" t="s">
        <v>1</v>
      </c>
      <c r="I60" s="154">
        <v>0</v>
      </c>
      <c r="J60" s="180">
        <v>4.0000000000000001E-3</v>
      </c>
      <c r="K60" s="180">
        <v>4.0000000000000001E-3</v>
      </c>
      <c r="L60" s="180">
        <v>4.0000000000000001E-3</v>
      </c>
      <c r="M60" s="180">
        <v>1.0999999999999999E-2</v>
      </c>
    </row>
    <row r="61" spans="1:13" s="47" customFormat="1" ht="11.25" x14ac:dyDescent="0.25">
      <c r="B61" s="22" t="s">
        <v>433</v>
      </c>
      <c r="D61" s="49" t="s">
        <v>12</v>
      </c>
      <c r="E61" s="9" t="s">
        <v>1</v>
      </c>
      <c r="F61" s="9" t="s">
        <v>1</v>
      </c>
      <c r="G61" s="9" t="s">
        <v>1</v>
      </c>
      <c r="H61" s="9" t="s">
        <v>1</v>
      </c>
      <c r="I61" s="154">
        <v>0.26</v>
      </c>
      <c r="J61" s="154">
        <v>0.24</v>
      </c>
      <c r="K61" s="154">
        <v>0.24</v>
      </c>
      <c r="L61" s="154">
        <v>0.25</v>
      </c>
      <c r="M61" s="154">
        <v>0.27</v>
      </c>
    </row>
    <row r="62" spans="1:13" s="47" customFormat="1" ht="12.75" x14ac:dyDescent="0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47" customFormat="1" ht="11.25" x14ac:dyDescent="0.25"/>
    <row r="64" spans="1:13" s="47" customFormat="1" ht="11.25" customHeight="1" x14ac:dyDescent="0.25">
      <c r="B64" s="22" t="s">
        <v>279</v>
      </c>
    </row>
    <row r="65" spans="2:12" s="47" customFormat="1" ht="58.5" customHeight="1" x14ac:dyDescent="0.25">
      <c r="B65" s="228" t="s">
        <v>464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</row>
    <row r="66" spans="2:12" s="47" customFormat="1" ht="15" customHeight="1" x14ac:dyDescent="0.25">
      <c r="B66" s="228" t="s">
        <v>469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</row>
    <row r="67" spans="2:12" s="47" customFormat="1" ht="29.25" customHeight="1" x14ac:dyDescent="0.25">
      <c r="B67" s="228" t="s">
        <v>480</v>
      </c>
      <c r="C67" s="228"/>
      <c r="D67" s="228"/>
      <c r="E67" s="228"/>
      <c r="F67" s="228"/>
      <c r="G67" s="228"/>
      <c r="H67" s="228"/>
      <c r="I67" s="228"/>
      <c r="J67" s="228"/>
      <c r="K67" s="228"/>
      <c r="L67" s="228"/>
    </row>
    <row r="68" spans="2:12" s="47" customFormat="1" ht="34.5" customHeight="1" x14ac:dyDescent="0.25"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</row>
    <row r="69" spans="2:12" s="47" customFormat="1" ht="11.25" x14ac:dyDescent="0.25">
      <c r="B69" s="22"/>
    </row>
    <row r="70" spans="2:12" s="47" customFormat="1" ht="11.25" x14ac:dyDescent="0.25">
      <c r="B70" s="21"/>
    </row>
    <row r="71" spans="2:12" s="47" customFormat="1" ht="11.25" x14ac:dyDescent="0.25">
      <c r="B71" s="21"/>
    </row>
    <row r="72" spans="2:12" s="47" customFormat="1" ht="11.25" x14ac:dyDescent="0.25">
      <c r="B72" s="21"/>
    </row>
    <row r="73" spans="2:12" s="47" customFormat="1" ht="11.25" x14ac:dyDescent="0.25">
      <c r="B73" s="21"/>
    </row>
    <row r="74" spans="2:12" s="47" customFormat="1" ht="11.25" x14ac:dyDescent="0.25">
      <c r="B74" s="21"/>
    </row>
    <row r="75" spans="2:12" s="47" customFormat="1" ht="11.25" x14ac:dyDescent="0.25"/>
    <row r="76" spans="2:12" s="47" customFormat="1" ht="11.25" x14ac:dyDescent="0.25"/>
    <row r="77" spans="2:12" s="47" customFormat="1" ht="11.25" x14ac:dyDescent="0.25"/>
    <row r="78" spans="2:12" s="47" customFormat="1" ht="11.25" x14ac:dyDescent="0.25"/>
    <row r="79" spans="2:12" s="47" customFormat="1" ht="11.25" x14ac:dyDescent="0.25"/>
    <row r="80" spans="2:12" s="47" customFormat="1" ht="11.25" x14ac:dyDescent="0.25"/>
    <row r="81" s="47" customFormat="1" ht="11.25" x14ac:dyDescent="0.25"/>
    <row r="82" s="47" customFormat="1" ht="11.25" x14ac:dyDescent="0.25"/>
    <row r="83" s="47" customFormat="1" ht="11.25" x14ac:dyDescent="0.25"/>
    <row r="84" s="47" customFormat="1" ht="11.25" x14ac:dyDescent="0.25"/>
    <row r="85" s="47" customFormat="1" ht="11.25" x14ac:dyDescent="0.25"/>
    <row r="86" s="47" customFormat="1" ht="11.25" x14ac:dyDescent="0.25"/>
    <row r="87" s="47" customFormat="1" ht="11.25" x14ac:dyDescent="0.25"/>
    <row r="88" s="47" customFormat="1" ht="11.25" x14ac:dyDescent="0.25"/>
    <row r="89" s="47" customFormat="1" ht="11.25" x14ac:dyDescent="0.25"/>
    <row r="90" s="47" customFormat="1" ht="11.25" x14ac:dyDescent="0.25"/>
    <row r="91" s="47" customFormat="1" ht="11.25" x14ac:dyDescent="0.25"/>
    <row r="92" s="47" customFormat="1" ht="11.25" x14ac:dyDescent="0.25"/>
    <row r="93" s="47" customFormat="1" ht="11.25" x14ac:dyDescent="0.25"/>
    <row r="94" s="47" customFormat="1" ht="11.25" x14ac:dyDescent="0.25"/>
    <row r="95" s="47" customFormat="1" ht="11.25" x14ac:dyDescent="0.25"/>
    <row r="96" s="47" customFormat="1" ht="11.25" x14ac:dyDescent="0.25"/>
    <row r="97" s="47" customFormat="1" ht="11.25" x14ac:dyDescent="0.25"/>
    <row r="98" s="47" customFormat="1" ht="11.25" x14ac:dyDescent="0.25"/>
    <row r="99" s="47" customFormat="1" ht="11.25" x14ac:dyDescent="0.25"/>
    <row r="100" s="47" customFormat="1" ht="11.25" x14ac:dyDescent="0.25"/>
    <row r="101" s="47" customFormat="1" ht="11.25" x14ac:dyDescent="0.25"/>
    <row r="102" s="47" customFormat="1" ht="11.25" x14ac:dyDescent="0.25"/>
    <row r="103" s="47" customFormat="1" ht="11.25" x14ac:dyDescent="0.25"/>
    <row r="104" s="47" customFormat="1" ht="11.25" x14ac:dyDescent="0.25"/>
    <row r="105" s="47" customFormat="1" ht="11.25" x14ac:dyDescent="0.25"/>
    <row r="106" s="47" customFormat="1" ht="11.25" x14ac:dyDescent="0.25"/>
    <row r="107" s="47" customFormat="1" ht="11.25" x14ac:dyDescent="0.25"/>
    <row r="108" s="47" customFormat="1" ht="11.25" x14ac:dyDescent="0.25"/>
    <row r="109" s="47" customFormat="1" ht="11.25" x14ac:dyDescent="0.25"/>
    <row r="110" s="47" customFormat="1" ht="11.25" x14ac:dyDescent="0.25"/>
    <row r="111" s="47" customFormat="1" ht="11.25" x14ac:dyDescent="0.25"/>
    <row r="112" s="47" customFormat="1" ht="11.25" x14ac:dyDescent="0.25"/>
    <row r="113" s="47" customFormat="1" ht="11.25" x14ac:dyDescent="0.25"/>
    <row r="114" s="47" customFormat="1" ht="11.25" x14ac:dyDescent="0.25"/>
    <row r="115" s="47" customFormat="1" ht="11.25" x14ac:dyDescent="0.25"/>
    <row r="116" s="47" customFormat="1" ht="11.25" x14ac:dyDescent="0.25"/>
    <row r="117" s="47" customFormat="1" ht="11.25" x14ac:dyDescent="0.25"/>
    <row r="118" s="47" customFormat="1" ht="11.25" x14ac:dyDescent="0.25"/>
    <row r="119" s="47" customFormat="1" ht="11.25" x14ac:dyDescent="0.25"/>
    <row r="120" s="47" customFormat="1" ht="11.25" x14ac:dyDescent="0.25"/>
    <row r="121" s="47" customFormat="1" ht="11.25" x14ac:dyDescent="0.25"/>
    <row r="122" s="47" customFormat="1" ht="11.25" x14ac:dyDescent="0.25"/>
    <row r="123" s="47" customFormat="1" ht="11.25" x14ac:dyDescent="0.25"/>
    <row r="124" s="47" customFormat="1" ht="11.25" x14ac:dyDescent="0.25"/>
    <row r="125" s="47" customFormat="1" ht="11.25" x14ac:dyDescent="0.25"/>
    <row r="126" s="47" customFormat="1" ht="11.25" x14ac:dyDescent="0.25"/>
    <row r="127" s="47" customFormat="1" ht="11.25" x14ac:dyDescent="0.25"/>
    <row r="128" s="47" customFormat="1" ht="11.25" x14ac:dyDescent="0.25"/>
    <row r="129" s="47" customFormat="1" ht="11.25" x14ac:dyDescent="0.25"/>
    <row r="130" s="47" customFormat="1" ht="11.25" x14ac:dyDescent="0.25"/>
    <row r="131" s="47" customFormat="1" ht="11.25" x14ac:dyDescent="0.25"/>
    <row r="132" s="47" customFormat="1" ht="11.25" x14ac:dyDescent="0.25"/>
    <row r="133" s="47" customFormat="1" ht="11.25" x14ac:dyDescent="0.25"/>
    <row r="134" s="47" customFormat="1" ht="11.25" x14ac:dyDescent="0.25"/>
    <row r="135" s="47" customFormat="1" ht="11.25" x14ac:dyDescent="0.25"/>
    <row r="136" s="47" customFormat="1" ht="11.25" x14ac:dyDescent="0.25"/>
    <row r="137" s="47" customFormat="1" ht="11.25" x14ac:dyDescent="0.25"/>
    <row r="138" s="47" customFormat="1" ht="11.25" x14ac:dyDescent="0.25"/>
    <row r="139" s="47" customFormat="1" ht="11.25" x14ac:dyDescent="0.25"/>
    <row r="140" s="47" customFormat="1" ht="11.25" x14ac:dyDescent="0.25"/>
    <row r="141" s="47" customFormat="1" ht="11.25" x14ac:dyDescent="0.25"/>
    <row r="142" s="47" customFormat="1" ht="11.25" x14ac:dyDescent="0.25"/>
    <row r="143" s="47" customFormat="1" ht="11.25" x14ac:dyDescent="0.25"/>
    <row r="144" s="47" customFormat="1" ht="11.25" x14ac:dyDescent="0.25"/>
    <row r="145" s="47" customFormat="1" ht="11.25" x14ac:dyDescent="0.25"/>
    <row r="146" s="47" customFormat="1" ht="11.25" x14ac:dyDescent="0.25"/>
    <row r="147" s="47" customFormat="1" ht="11.25" x14ac:dyDescent="0.25"/>
    <row r="148" s="47" customFormat="1" ht="11.25" x14ac:dyDescent="0.25"/>
    <row r="149" s="47" customFormat="1" ht="11.25" x14ac:dyDescent="0.25"/>
    <row r="150" s="47" customFormat="1" ht="11.25" x14ac:dyDescent="0.25"/>
    <row r="151" s="47" customFormat="1" ht="11.25" x14ac:dyDescent="0.25"/>
    <row r="152" s="47" customFormat="1" ht="11.25" x14ac:dyDescent="0.25"/>
    <row r="153" s="47" customFormat="1" ht="11.25" x14ac:dyDescent="0.25"/>
    <row r="154" s="47" customFormat="1" ht="11.25" x14ac:dyDescent="0.25"/>
    <row r="155" s="47" customFormat="1" ht="11.25" x14ac:dyDescent="0.25"/>
    <row r="156" s="47" customFormat="1" ht="11.25" x14ac:dyDescent="0.25"/>
    <row r="157" s="47" customFormat="1" ht="11.25" x14ac:dyDescent="0.25"/>
    <row r="158" s="47" customFormat="1" ht="11.25" x14ac:dyDescent="0.25"/>
    <row r="159" s="47" customFormat="1" ht="11.25" x14ac:dyDescent="0.25"/>
    <row r="160" s="47" customFormat="1" ht="11.25" x14ac:dyDescent="0.25"/>
    <row r="161" s="47" customFormat="1" ht="11.25" x14ac:dyDescent="0.25"/>
    <row r="162" s="47" customFormat="1" ht="11.25" x14ac:dyDescent="0.25"/>
    <row r="163" s="47" customFormat="1" ht="11.25" x14ac:dyDescent="0.25"/>
    <row r="164" s="47" customFormat="1" ht="11.25" x14ac:dyDescent="0.25"/>
    <row r="165" s="47" customFormat="1" ht="11.25" x14ac:dyDescent="0.25"/>
    <row r="166" s="47" customFormat="1" ht="11.25" x14ac:dyDescent="0.25"/>
    <row r="167" s="47" customFormat="1" ht="11.25" x14ac:dyDescent="0.25"/>
    <row r="168" s="47" customFormat="1" ht="11.25" x14ac:dyDescent="0.25"/>
    <row r="169" s="47" customFormat="1" ht="11.25" x14ac:dyDescent="0.25"/>
    <row r="170" s="47" customFormat="1" ht="11.25" x14ac:dyDescent="0.25"/>
    <row r="171" s="47" customFormat="1" ht="11.25" x14ac:dyDescent="0.25"/>
    <row r="172" s="47" customFormat="1" ht="11.25" x14ac:dyDescent="0.25"/>
    <row r="173" s="47" customFormat="1" ht="11.25" x14ac:dyDescent="0.25"/>
    <row r="174" s="47" customFormat="1" ht="11.25" x14ac:dyDescent="0.25"/>
    <row r="175" s="47" customFormat="1" ht="11.25" x14ac:dyDescent="0.25"/>
    <row r="176" s="47" customFormat="1" ht="11.25" x14ac:dyDescent="0.25"/>
    <row r="177" s="47" customFormat="1" ht="11.25" x14ac:dyDescent="0.25"/>
    <row r="178" s="47" customFormat="1" ht="11.25" x14ac:dyDescent="0.25"/>
    <row r="179" s="47" customFormat="1" ht="11.25" x14ac:dyDescent="0.25"/>
    <row r="180" s="47" customFormat="1" ht="11.25" x14ac:dyDescent="0.25"/>
    <row r="181" s="47" customFormat="1" ht="11.25" x14ac:dyDescent="0.25"/>
    <row r="182" s="47" customFormat="1" ht="11.25" x14ac:dyDescent="0.25"/>
    <row r="183" s="47" customFormat="1" ht="11.25" x14ac:dyDescent="0.25"/>
    <row r="184" s="47" customFormat="1" ht="11.25" x14ac:dyDescent="0.25"/>
    <row r="185" s="47" customFormat="1" ht="11.25" x14ac:dyDescent="0.25"/>
    <row r="186" s="47" customFormat="1" ht="11.25" x14ac:dyDescent="0.25"/>
    <row r="187" s="47" customFormat="1" ht="11.25" x14ac:dyDescent="0.25"/>
    <row r="188" s="47" customFormat="1" ht="11.25" x14ac:dyDescent="0.25"/>
    <row r="189" s="47" customFormat="1" ht="11.25" x14ac:dyDescent="0.25"/>
    <row r="190" s="47" customFormat="1" ht="11.25" x14ac:dyDescent="0.25"/>
    <row r="191" s="47" customFormat="1" ht="11.25" x14ac:dyDescent="0.25"/>
    <row r="192" s="47" customFormat="1" ht="11.25" x14ac:dyDescent="0.25"/>
    <row r="193" s="47" customFormat="1" ht="11.25" x14ac:dyDescent="0.25"/>
    <row r="194" s="47" customFormat="1" ht="11.25" x14ac:dyDescent="0.25"/>
    <row r="195" s="47" customFormat="1" ht="11.25" x14ac:dyDescent="0.25"/>
    <row r="196" s="47" customFormat="1" ht="11.25" x14ac:dyDescent="0.25"/>
    <row r="197" s="47" customFormat="1" ht="11.25" x14ac:dyDescent="0.25"/>
    <row r="198" s="47" customFormat="1" ht="11.25" x14ac:dyDescent="0.25"/>
    <row r="199" s="47" customFormat="1" ht="11.25" x14ac:dyDescent="0.25"/>
    <row r="200" s="47" customFormat="1" ht="11.25" x14ac:dyDescent="0.25"/>
    <row r="201" s="47" customFormat="1" ht="11.25" x14ac:dyDescent="0.25"/>
    <row r="202" s="47" customFormat="1" ht="11.25" x14ac:dyDescent="0.25"/>
    <row r="203" s="47" customFormat="1" ht="11.25" x14ac:dyDescent="0.25"/>
    <row r="204" s="47" customFormat="1" ht="11.25" x14ac:dyDescent="0.25"/>
    <row r="205" s="47" customFormat="1" ht="11.25" x14ac:dyDescent="0.25"/>
    <row r="206" s="47" customFormat="1" ht="11.25" x14ac:dyDescent="0.25"/>
    <row r="207" s="47" customFormat="1" ht="11.25" x14ac:dyDescent="0.25"/>
    <row r="208" s="47" customFormat="1" ht="11.25" x14ac:dyDescent="0.25"/>
    <row r="209" s="47" customFormat="1" ht="11.25" x14ac:dyDescent="0.25"/>
    <row r="210" s="47" customFormat="1" ht="11.25" x14ac:dyDescent="0.25"/>
    <row r="211" s="47" customFormat="1" ht="11.25" x14ac:dyDescent="0.25"/>
    <row r="212" s="47" customFormat="1" ht="11.25" x14ac:dyDescent="0.25"/>
    <row r="213" s="47" customFormat="1" ht="11.25" x14ac:dyDescent="0.25"/>
    <row r="214" s="47" customFormat="1" ht="11.25" x14ac:dyDescent="0.25"/>
    <row r="215" s="47" customFormat="1" ht="11.25" x14ac:dyDescent="0.25"/>
    <row r="216" s="47" customFormat="1" ht="11.25" x14ac:dyDescent="0.25"/>
    <row r="217" s="47" customFormat="1" ht="11.25" x14ac:dyDescent="0.25"/>
    <row r="218" s="47" customFormat="1" ht="11.25" x14ac:dyDescent="0.25"/>
    <row r="219" s="47" customFormat="1" ht="11.25" x14ac:dyDescent="0.25"/>
    <row r="220" s="47" customFormat="1" ht="11.25" x14ac:dyDescent="0.25"/>
    <row r="221" s="47" customFormat="1" ht="11.25" x14ac:dyDescent="0.25"/>
    <row r="222" s="47" customFormat="1" ht="11.25" x14ac:dyDescent="0.25"/>
    <row r="223" s="47" customFormat="1" ht="11.25" x14ac:dyDescent="0.25"/>
    <row r="224" s="47" customFormat="1" ht="11.25" x14ac:dyDescent="0.25"/>
    <row r="225" s="47" customFormat="1" ht="11.25" x14ac:dyDescent="0.25"/>
    <row r="226" s="47" customFormat="1" ht="11.25" x14ac:dyDescent="0.25"/>
    <row r="227" s="47" customFormat="1" ht="11.25" x14ac:dyDescent="0.25"/>
    <row r="228" s="47" customFormat="1" ht="11.25" x14ac:dyDescent="0.25"/>
    <row r="229" s="47" customFormat="1" ht="11.25" x14ac:dyDescent="0.25"/>
    <row r="230" s="47" customFormat="1" ht="11.25" x14ac:dyDescent="0.25"/>
    <row r="231" s="47" customFormat="1" ht="11.25" x14ac:dyDescent="0.25"/>
    <row r="232" s="47" customFormat="1" ht="11.25" x14ac:dyDescent="0.25"/>
    <row r="233" s="47" customFormat="1" ht="11.25" x14ac:dyDescent="0.25"/>
    <row r="234" s="47" customFormat="1" ht="11.25" x14ac:dyDescent="0.25"/>
    <row r="235" s="47" customFormat="1" ht="11.25" x14ac:dyDescent="0.25"/>
    <row r="236" s="47" customFormat="1" ht="11.25" x14ac:dyDescent="0.25"/>
    <row r="237" s="47" customFormat="1" ht="11.25" x14ac:dyDescent="0.25"/>
    <row r="238" s="47" customFormat="1" ht="11.25" x14ac:dyDescent="0.25"/>
    <row r="239" s="47" customFormat="1" ht="11.25" x14ac:dyDescent="0.25"/>
    <row r="240" s="47" customFormat="1" ht="11.25" x14ac:dyDescent="0.25"/>
    <row r="241" s="47" customFormat="1" ht="11.25" x14ac:dyDescent="0.25"/>
    <row r="242" s="47" customFormat="1" ht="11.25" x14ac:dyDescent="0.25"/>
    <row r="243" s="47" customFormat="1" ht="11.25" x14ac:dyDescent="0.25"/>
    <row r="244" s="47" customFormat="1" ht="11.25" x14ac:dyDescent="0.25"/>
    <row r="245" s="47" customFormat="1" ht="11.25" x14ac:dyDescent="0.25"/>
    <row r="246" s="47" customFormat="1" ht="11.25" x14ac:dyDescent="0.25"/>
    <row r="247" s="47" customFormat="1" ht="11.25" x14ac:dyDescent="0.25"/>
    <row r="248" s="47" customFormat="1" ht="11.25" x14ac:dyDescent="0.25"/>
    <row r="249" s="47" customFormat="1" ht="11.25" x14ac:dyDescent="0.25"/>
    <row r="250" s="47" customFormat="1" ht="11.25" x14ac:dyDescent="0.25"/>
    <row r="251" s="47" customFormat="1" ht="11.25" x14ac:dyDescent="0.25"/>
    <row r="252" s="47" customFormat="1" ht="11.25" x14ac:dyDescent="0.25"/>
    <row r="253" s="47" customFormat="1" ht="11.25" x14ac:dyDescent="0.25"/>
    <row r="254" s="47" customFormat="1" ht="11.25" x14ac:dyDescent="0.25"/>
    <row r="255" s="47" customFormat="1" ht="11.25" x14ac:dyDescent="0.25"/>
    <row r="256" s="47" customFormat="1" ht="11.25" x14ac:dyDescent="0.25"/>
    <row r="257" s="47" customFormat="1" ht="11.25" x14ac:dyDescent="0.25"/>
    <row r="258" s="47" customFormat="1" ht="11.25" x14ac:dyDescent="0.25"/>
    <row r="259" s="47" customFormat="1" ht="11.25" x14ac:dyDescent="0.25"/>
    <row r="260" s="47" customFormat="1" ht="11.25" x14ac:dyDescent="0.25"/>
    <row r="261" s="47" customFormat="1" ht="11.25" x14ac:dyDescent="0.25"/>
    <row r="262" s="47" customFormat="1" ht="11.25" x14ac:dyDescent="0.25"/>
    <row r="263" s="47" customFormat="1" ht="11.25" x14ac:dyDescent="0.25"/>
    <row r="264" s="47" customFormat="1" ht="11.25" x14ac:dyDescent="0.25"/>
    <row r="265" s="47" customFormat="1" ht="11.25" x14ac:dyDescent="0.25"/>
    <row r="266" s="47" customFormat="1" ht="11.25" x14ac:dyDescent="0.25"/>
    <row r="267" s="47" customFormat="1" ht="11.25" x14ac:dyDescent="0.25"/>
    <row r="268" s="47" customFormat="1" ht="11.25" x14ac:dyDescent="0.25"/>
    <row r="269" s="47" customFormat="1" ht="11.25" x14ac:dyDescent="0.25"/>
    <row r="270" s="47" customFormat="1" ht="11.25" x14ac:dyDescent="0.25"/>
    <row r="271" s="47" customFormat="1" ht="11.25" x14ac:dyDescent="0.25"/>
    <row r="272" s="47" customFormat="1" ht="11.25" x14ac:dyDescent="0.25"/>
    <row r="273" s="47" customFormat="1" ht="11.25" x14ac:dyDescent="0.25"/>
    <row r="274" s="47" customFormat="1" ht="11.25" x14ac:dyDescent="0.25"/>
    <row r="275" s="47" customFormat="1" ht="11.25" x14ac:dyDescent="0.25"/>
    <row r="276" s="47" customFormat="1" ht="11.25" x14ac:dyDescent="0.25"/>
    <row r="277" s="47" customFormat="1" ht="11.25" x14ac:dyDescent="0.25"/>
    <row r="278" s="47" customFormat="1" ht="11.25" x14ac:dyDescent="0.25"/>
    <row r="279" s="47" customFormat="1" ht="11.25" x14ac:dyDescent="0.25"/>
    <row r="280" s="47" customFormat="1" ht="11.25" x14ac:dyDescent="0.25"/>
    <row r="281" s="47" customFormat="1" ht="11.25" x14ac:dyDescent="0.25"/>
    <row r="282" s="47" customFormat="1" ht="11.25" x14ac:dyDescent="0.25"/>
    <row r="283" s="47" customFormat="1" ht="11.25" x14ac:dyDescent="0.25"/>
    <row r="284" s="47" customFormat="1" ht="11.25" x14ac:dyDescent="0.25"/>
    <row r="285" s="47" customFormat="1" ht="11.25" x14ac:dyDescent="0.25"/>
    <row r="286" s="47" customFormat="1" ht="11.25" x14ac:dyDescent="0.25"/>
    <row r="287" s="47" customFormat="1" ht="11.25" x14ac:dyDescent="0.25"/>
    <row r="288" s="47" customFormat="1" ht="11.25" x14ac:dyDescent="0.25"/>
    <row r="289" s="47" customFormat="1" ht="11.25" x14ac:dyDescent="0.25"/>
    <row r="290" s="47" customFormat="1" ht="11.25" x14ac:dyDescent="0.25"/>
    <row r="291" s="47" customFormat="1" ht="11.25" x14ac:dyDescent="0.25"/>
    <row r="292" s="47" customFormat="1" ht="11.25" x14ac:dyDescent="0.25"/>
    <row r="293" s="47" customFormat="1" ht="11.25" x14ac:dyDescent="0.25"/>
    <row r="294" s="47" customFormat="1" ht="11.25" x14ac:dyDescent="0.25"/>
    <row r="295" s="47" customFormat="1" ht="11.25" x14ac:dyDescent="0.25"/>
    <row r="296" s="47" customFormat="1" ht="11.25" x14ac:dyDescent="0.25"/>
    <row r="297" s="47" customFormat="1" ht="11.25" x14ac:dyDescent="0.25"/>
    <row r="298" s="47" customFormat="1" ht="11.25" x14ac:dyDescent="0.25"/>
    <row r="299" s="47" customFormat="1" ht="11.25" x14ac:dyDescent="0.25"/>
    <row r="300" s="47" customFormat="1" ht="11.25" x14ac:dyDescent="0.25"/>
    <row r="301" s="47" customFormat="1" ht="11.25" x14ac:dyDescent="0.25"/>
    <row r="302" s="47" customFormat="1" ht="11.25" x14ac:dyDescent="0.25"/>
    <row r="303" s="47" customFormat="1" ht="11.25" x14ac:dyDescent="0.25"/>
    <row r="304" s="47" customFormat="1" ht="11.25" x14ac:dyDescent="0.25"/>
    <row r="305" s="47" customFormat="1" ht="11.25" x14ac:dyDescent="0.25"/>
    <row r="306" s="47" customFormat="1" ht="11.25" x14ac:dyDescent="0.25"/>
    <row r="307" s="47" customFormat="1" ht="11.25" x14ac:dyDescent="0.25"/>
    <row r="308" s="47" customFormat="1" ht="11.25" x14ac:dyDescent="0.25"/>
    <row r="309" s="47" customFormat="1" ht="11.25" x14ac:dyDescent="0.25"/>
    <row r="310" s="47" customFormat="1" ht="11.25" x14ac:dyDescent="0.25"/>
    <row r="311" s="47" customFormat="1" ht="11.25" x14ac:dyDescent="0.25"/>
    <row r="312" s="47" customFormat="1" ht="11.25" x14ac:dyDescent="0.25"/>
    <row r="313" s="47" customFormat="1" ht="11.25" x14ac:dyDescent="0.25"/>
    <row r="314" s="47" customFormat="1" ht="11.25" x14ac:dyDescent="0.25"/>
    <row r="315" s="47" customFormat="1" ht="11.25" x14ac:dyDescent="0.25"/>
    <row r="316" s="47" customFormat="1" ht="11.25" x14ac:dyDescent="0.25"/>
    <row r="317" s="47" customFormat="1" ht="11.25" x14ac:dyDescent="0.25"/>
    <row r="318" s="47" customFormat="1" ht="11.25" x14ac:dyDescent="0.25"/>
    <row r="319" s="47" customFormat="1" ht="11.25" x14ac:dyDescent="0.25"/>
    <row r="320" s="47" customFormat="1" ht="11.25" x14ac:dyDescent="0.25"/>
    <row r="321" s="47" customFormat="1" ht="11.25" x14ac:dyDescent="0.25"/>
    <row r="322" s="47" customFormat="1" ht="11.25" x14ac:dyDescent="0.25"/>
    <row r="323" s="47" customFormat="1" ht="11.25" x14ac:dyDescent="0.25"/>
    <row r="324" s="47" customFormat="1" ht="11.25" x14ac:dyDescent="0.25"/>
    <row r="325" s="47" customFormat="1" ht="11.25" x14ac:dyDescent="0.25"/>
    <row r="326" s="47" customFormat="1" ht="11.25" x14ac:dyDescent="0.25"/>
    <row r="327" s="47" customFormat="1" ht="11.25" x14ac:dyDescent="0.25"/>
    <row r="328" s="47" customFormat="1" ht="11.25" x14ac:dyDescent="0.25"/>
    <row r="329" s="47" customFormat="1" ht="11.25" x14ac:dyDescent="0.25"/>
    <row r="330" s="47" customFormat="1" ht="11.25" x14ac:dyDescent="0.25"/>
    <row r="331" s="47" customFormat="1" ht="11.25" x14ac:dyDescent="0.25"/>
    <row r="332" s="47" customFormat="1" ht="11.25" x14ac:dyDescent="0.25"/>
    <row r="333" s="47" customFormat="1" ht="11.25" x14ac:dyDescent="0.25"/>
    <row r="334" s="47" customFormat="1" ht="11.25" x14ac:dyDescent="0.25"/>
    <row r="335" s="47" customFormat="1" ht="11.25" x14ac:dyDescent="0.25"/>
    <row r="336" s="47" customFormat="1" ht="11.25" x14ac:dyDescent="0.25"/>
    <row r="337" s="47" customFormat="1" ht="11.25" x14ac:dyDescent="0.25"/>
    <row r="338" s="47" customFormat="1" ht="11.25" x14ac:dyDescent="0.25"/>
    <row r="339" s="47" customFormat="1" ht="11.25" x14ac:dyDescent="0.25"/>
    <row r="340" s="47" customFormat="1" ht="11.25" x14ac:dyDescent="0.25"/>
    <row r="341" s="47" customFormat="1" ht="11.25" x14ac:dyDescent="0.25"/>
    <row r="342" s="47" customFormat="1" ht="11.25" x14ac:dyDescent="0.25"/>
    <row r="343" s="47" customFormat="1" ht="11.25" x14ac:dyDescent="0.25"/>
    <row r="344" s="47" customFormat="1" ht="11.25" x14ac:dyDescent="0.25"/>
    <row r="345" s="47" customFormat="1" ht="11.25" x14ac:dyDescent="0.25"/>
    <row r="346" s="47" customFormat="1" ht="11.25" x14ac:dyDescent="0.25"/>
    <row r="347" s="47" customFormat="1" ht="11.25" x14ac:dyDescent="0.25"/>
    <row r="348" s="47" customFormat="1" ht="11.25" x14ac:dyDescent="0.25"/>
    <row r="349" s="47" customFormat="1" ht="11.25" x14ac:dyDescent="0.25"/>
    <row r="350" s="47" customFormat="1" ht="11.25" x14ac:dyDescent="0.25"/>
    <row r="351" s="47" customFormat="1" ht="11.25" x14ac:dyDescent="0.25"/>
    <row r="352" s="47" customFormat="1" ht="11.25" x14ac:dyDescent="0.25"/>
    <row r="353" s="47" customFormat="1" ht="11.25" x14ac:dyDescent="0.25"/>
    <row r="354" s="47" customFormat="1" ht="11.25" x14ac:dyDescent="0.25"/>
    <row r="355" s="47" customFormat="1" ht="11.25" x14ac:dyDescent="0.25"/>
    <row r="356" s="47" customFormat="1" ht="11.25" x14ac:dyDescent="0.25"/>
    <row r="357" s="47" customFormat="1" ht="11.25" x14ac:dyDescent="0.25"/>
    <row r="358" s="47" customFormat="1" ht="11.25" x14ac:dyDescent="0.25"/>
    <row r="359" s="47" customFormat="1" ht="11.25" x14ac:dyDescent="0.25"/>
    <row r="360" s="47" customFormat="1" ht="11.25" x14ac:dyDescent="0.25"/>
    <row r="361" s="47" customFormat="1" ht="11.25" x14ac:dyDescent="0.25"/>
    <row r="362" s="47" customFormat="1" ht="11.25" x14ac:dyDescent="0.25"/>
    <row r="363" s="47" customFormat="1" ht="11.25" x14ac:dyDescent="0.25"/>
    <row r="364" s="47" customFormat="1" ht="11.25" x14ac:dyDescent="0.25"/>
    <row r="365" s="47" customFormat="1" ht="11.25" x14ac:dyDescent="0.25"/>
    <row r="366" s="47" customFormat="1" ht="11.25" x14ac:dyDescent="0.25"/>
    <row r="367" s="47" customFormat="1" ht="11.25" x14ac:dyDescent="0.25"/>
    <row r="368" s="47" customFormat="1" ht="11.25" x14ac:dyDescent="0.25"/>
    <row r="369" s="47" customFormat="1" ht="11.25" x14ac:dyDescent="0.25"/>
    <row r="370" s="47" customFormat="1" ht="11.25" x14ac:dyDescent="0.25"/>
    <row r="371" s="47" customFormat="1" ht="11.25" x14ac:dyDescent="0.25"/>
    <row r="372" s="47" customFormat="1" ht="11.25" x14ac:dyDescent="0.25"/>
    <row r="373" s="47" customFormat="1" ht="11.25" x14ac:dyDescent="0.25"/>
    <row r="374" s="47" customFormat="1" ht="11.25" x14ac:dyDescent="0.25"/>
    <row r="375" s="47" customFormat="1" ht="11.25" x14ac:dyDescent="0.25"/>
    <row r="376" s="47" customFormat="1" ht="11.25" x14ac:dyDescent="0.25"/>
    <row r="377" s="47" customFormat="1" ht="11.25" x14ac:dyDescent="0.25"/>
    <row r="378" s="47" customFormat="1" ht="11.25" x14ac:dyDescent="0.25"/>
    <row r="379" s="47" customFormat="1" ht="11.25" x14ac:dyDescent="0.25"/>
    <row r="380" s="47" customFormat="1" ht="11.25" x14ac:dyDescent="0.25"/>
    <row r="381" s="47" customFormat="1" ht="11.25" x14ac:dyDescent="0.25"/>
    <row r="382" s="47" customFormat="1" ht="11.25" x14ac:dyDescent="0.25"/>
    <row r="383" s="47" customFormat="1" ht="11.25" x14ac:dyDescent="0.25"/>
    <row r="384" s="47" customFormat="1" ht="11.25" x14ac:dyDescent="0.25"/>
    <row r="385" s="47" customFormat="1" ht="11.25" x14ac:dyDescent="0.25"/>
    <row r="386" s="47" customFormat="1" ht="11.25" x14ac:dyDescent="0.25"/>
    <row r="387" s="47" customFormat="1" ht="11.25" x14ac:dyDescent="0.25"/>
    <row r="388" s="47" customFormat="1" ht="11.25" x14ac:dyDescent="0.25"/>
    <row r="389" s="47" customFormat="1" ht="11.25" x14ac:dyDescent="0.25"/>
    <row r="390" s="47" customFormat="1" ht="11.25" x14ac:dyDescent="0.25"/>
    <row r="391" s="47" customFormat="1" ht="11.25" x14ac:dyDescent="0.25"/>
    <row r="392" s="47" customFormat="1" ht="11.25" x14ac:dyDescent="0.25"/>
    <row r="393" s="47" customFormat="1" ht="11.25" x14ac:dyDescent="0.25"/>
    <row r="394" s="47" customFormat="1" ht="11.25" x14ac:dyDescent="0.25"/>
    <row r="395" s="47" customFormat="1" ht="11.25" x14ac:dyDescent="0.25"/>
    <row r="396" s="47" customFormat="1" ht="11.25" x14ac:dyDescent="0.25"/>
    <row r="397" s="47" customFormat="1" ht="11.25" x14ac:dyDescent="0.25"/>
    <row r="398" s="47" customFormat="1" ht="11.25" x14ac:dyDescent="0.25"/>
    <row r="399" s="47" customFormat="1" ht="11.25" x14ac:dyDescent="0.25"/>
    <row r="400" s="47" customFormat="1" ht="11.25" x14ac:dyDescent="0.25"/>
    <row r="401" s="47" customFormat="1" ht="11.25" x14ac:dyDescent="0.25"/>
    <row r="402" s="47" customFormat="1" ht="11.25" x14ac:dyDescent="0.25"/>
    <row r="403" s="47" customFormat="1" ht="11.25" x14ac:dyDescent="0.25"/>
    <row r="404" s="47" customFormat="1" ht="11.25" x14ac:dyDescent="0.25"/>
    <row r="405" s="47" customFormat="1" ht="11.25" x14ac:dyDescent="0.25"/>
    <row r="406" s="47" customFormat="1" ht="11.25" x14ac:dyDescent="0.25"/>
    <row r="407" s="47" customFormat="1" ht="11.25" x14ac:dyDescent="0.25"/>
    <row r="408" s="47" customFormat="1" ht="11.25" x14ac:dyDescent="0.25"/>
    <row r="409" s="47" customFormat="1" ht="11.25" x14ac:dyDescent="0.25"/>
    <row r="410" s="47" customFormat="1" ht="11.25" x14ac:dyDescent="0.25"/>
    <row r="411" s="47" customFormat="1" ht="11.25" x14ac:dyDescent="0.25"/>
    <row r="412" s="47" customFormat="1" ht="11.25" x14ac:dyDescent="0.25"/>
    <row r="413" s="47" customFormat="1" ht="11.25" x14ac:dyDescent="0.25"/>
    <row r="414" s="47" customFormat="1" ht="11.25" x14ac:dyDescent="0.25"/>
    <row r="415" s="47" customFormat="1" ht="11.25" x14ac:dyDescent="0.25"/>
    <row r="416" s="47" customFormat="1" ht="11.25" x14ac:dyDescent="0.25"/>
    <row r="417" s="47" customFormat="1" ht="11.25" x14ac:dyDescent="0.25"/>
    <row r="418" s="47" customFormat="1" ht="11.25" x14ac:dyDescent="0.25"/>
    <row r="419" s="47" customFormat="1" ht="11.25" x14ac:dyDescent="0.25"/>
    <row r="420" s="47" customFormat="1" ht="11.25" x14ac:dyDescent="0.25"/>
    <row r="421" s="47" customFormat="1" ht="11.25" x14ac:dyDescent="0.25"/>
    <row r="422" s="47" customFormat="1" ht="11.25" x14ac:dyDescent="0.25"/>
    <row r="423" s="47" customFormat="1" ht="11.25" x14ac:dyDescent="0.25"/>
    <row r="424" s="47" customFormat="1" ht="11.25" x14ac:dyDescent="0.25"/>
    <row r="425" s="47" customFormat="1" ht="11.25" hidden="1" x14ac:dyDescent="0.25"/>
    <row r="426" s="47" customFormat="1" ht="11.25" hidden="1" x14ac:dyDescent="0.25"/>
    <row r="427" s="47" customFormat="1" ht="11.25" hidden="1" x14ac:dyDescent="0.25"/>
    <row r="428" s="47" customFormat="1" ht="11.25" hidden="1" x14ac:dyDescent="0.25"/>
    <row r="429" s="47" customFormat="1" ht="11.25" hidden="1" x14ac:dyDescent="0.25"/>
    <row r="430" s="47" customFormat="1" ht="11.25" hidden="1" x14ac:dyDescent="0.25"/>
    <row r="431" s="47" customFormat="1" ht="11.25" hidden="1" x14ac:dyDescent="0.25"/>
    <row r="432" s="47" customFormat="1" ht="11.25" hidden="1" x14ac:dyDescent="0.25"/>
    <row r="433" s="47" customFormat="1" ht="11.25" hidden="1" x14ac:dyDescent="0.25"/>
    <row r="434" s="47" customFormat="1" ht="11.25" hidden="1" x14ac:dyDescent="0.25"/>
    <row r="435" s="47" customFormat="1" ht="11.25" hidden="1" x14ac:dyDescent="0.25"/>
    <row r="436" s="47" customFormat="1" ht="11.25" hidden="1" x14ac:dyDescent="0.25"/>
    <row r="437" s="47" customFormat="1" ht="11.25" hidden="1" x14ac:dyDescent="0.25"/>
    <row r="438" s="47" customFormat="1" ht="11.25" hidden="1" x14ac:dyDescent="0.25"/>
    <row r="439" s="47" customFormat="1" ht="11.25" hidden="1" x14ac:dyDescent="0.25"/>
    <row r="440" s="47" customFormat="1" ht="11.25" hidden="1" x14ac:dyDescent="0.25"/>
    <row r="441" s="47" customFormat="1" ht="11.25" hidden="1" x14ac:dyDescent="0.25"/>
    <row r="442" s="47" customFormat="1" ht="11.25" hidden="1" x14ac:dyDescent="0.25"/>
    <row r="443" s="47" customFormat="1" ht="11.25" hidden="1" x14ac:dyDescent="0.25"/>
    <row r="444" s="47" customFormat="1" ht="11.25" hidden="1" x14ac:dyDescent="0.25"/>
    <row r="445" s="47" customFormat="1" ht="11.25" hidden="1" x14ac:dyDescent="0.25"/>
    <row r="446" s="47" customFormat="1" ht="11.25" hidden="1" x14ac:dyDescent="0.25"/>
    <row r="447" s="47" customFormat="1" ht="11.25" hidden="1" x14ac:dyDescent="0.25"/>
    <row r="448" s="47" customFormat="1" ht="11.25" hidden="1" x14ac:dyDescent="0.25"/>
    <row r="449" s="47" customFormat="1" ht="11.25" hidden="1" x14ac:dyDescent="0.25"/>
    <row r="450" s="47" customFormat="1" ht="11.25" hidden="1" x14ac:dyDescent="0.25"/>
    <row r="451" s="47" customFormat="1" ht="11.25" hidden="1" x14ac:dyDescent="0.25"/>
    <row r="452" s="47" customFormat="1" ht="11.25" hidden="1" x14ac:dyDescent="0.25"/>
    <row r="453" s="47" customFormat="1" ht="11.25" hidden="1" x14ac:dyDescent="0.25"/>
    <row r="454" s="47" customFormat="1" ht="11.25" hidden="1" x14ac:dyDescent="0.25"/>
    <row r="455" s="47" customFormat="1" ht="11.25" hidden="1" x14ac:dyDescent="0.25"/>
    <row r="456" s="47" customFormat="1" ht="11.25" hidden="1" x14ac:dyDescent="0.25"/>
    <row r="457" s="47" customFormat="1" ht="11.25" hidden="1" x14ac:dyDescent="0.25"/>
    <row r="458" s="47" customFormat="1" ht="11.25" hidden="1" x14ac:dyDescent="0.25"/>
    <row r="459" s="47" customFormat="1" ht="11.25" hidden="1" x14ac:dyDescent="0.25"/>
    <row r="460" s="47" customFormat="1" ht="11.25" hidden="1" x14ac:dyDescent="0.25"/>
    <row r="461" s="47" customFormat="1" ht="11.25" hidden="1" x14ac:dyDescent="0.25"/>
    <row r="462" s="47" customFormat="1" ht="11.25" hidden="1" x14ac:dyDescent="0.25"/>
    <row r="463" s="47" customFormat="1" ht="11.25" hidden="1" x14ac:dyDescent="0.25"/>
    <row r="464" s="47" customFormat="1" ht="11.25" hidden="1" x14ac:dyDescent="0.25"/>
    <row r="465" s="47" customFormat="1" ht="11.25" hidden="1" x14ac:dyDescent="0.25"/>
    <row r="466" s="47" customFormat="1" ht="11.25" hidden="1" x14ac:dyDescent="0.25"/>
    <row r="467" s="47" customFormat="1" ht="11.25" hidden="1" x14ac:dyDescent="0.25"/>
    <row r="468" s="47" customFormat="1" ht="11.25" hidden="1" x14ac:dyDescent="0.25"/>
    <row r="469" s="47" customFormat="1" ht="11.25" hidden="1" x14ac:dyDescent="0.25"/>
    <row r="470" s="47" customFormat="1" ht="11.25" hidden="1" x14ac:dyDescent="0.25"/>
    <row r="471" s="47" customFormat="1" ht="11.25" hidden="1" x14ac:dyDescent="0.25"/>
    <row r="472" s="47" customFormat="1" ht="11.25" hidden="1" x14ac:dyDescent="0.25"/>
    <row r="473" s="47" customFormat="1" ht="11.25" hidden="1" x14ac:dyDescent="0.25"/>
    <row r="474" s="47" customFormat="1" ht="11.25" hidden="1" x14ac:dyDescent="0.25"/>
    <row r="475" s="47" customFormat="1" ht="11.25" hidden="1" x14ac:dyDescent="0.25"/>
    <row r="476" s="47" customFormat="1" ht="11.25" hidden="1" x14ac:dyDescent="0.25"/>
    <row r="477" s="47" customFormat="1" ht="11.25" hidden="1" x14ac:dyDescent="0.25"/>
    <row r="478" s="47" customFormat="1" ht="11.25" hidden="1" x14ac:dyDescent="0.25"/>
    <row r="479" s="47" customFormat="1" ht="11.25" hidden="1" x14ac:dyDescent="0.25"/>
    <row r="480" s="47" customFormat="1" ht="11.25" hidden="1" x14ac:dyDescent="0.25"/>
    <row r="481" s="47" customFormat="1" ht="11.25" hidden="1" x14ac:dyDescent="0.25"/>
    <row r="482" s="47" customFormat="1" ht="11.25" hidden="1" x14ac:dyDescent="0.25"/>
    <row r="483" s="47" customFormat="1" ht="11.25" hidden="1" x14ac:dyDescent="0.25"/>
    <row r="484" s="47" customFormat="1" ht="11.25" hidden="1" x14ac:dyDescent="0.25"/>
    <row r="485" s="47" customFormat="1" ht="11.25" hidden="1" x14ac:dyDescent="0.25"/>
    <row r="486" s="47" customFormat="1" ht="11.25" hidden="1" x14ac:dyDescent="0.25"/>
    <row r="487" s="47" customFormat="1" ht="11.25" hidden="1" x14ac:dyDescent="0.25"/>
    <row r="488" s="47" customFormat="1" ht="11.25" hidden="1" x14ac:dyDescent="0.25"/>
    <row r="489" s="47" customFormat="1" ht="11.25" hidden="1" x14ac:dyDescent="0.25"/>
    <row r="490" s="47" customFormat="1" ht="11.25" hidden="1" x14ac:dyDescent="0.25"/>
    <row r="491" s="47" customFormat="1" ht="11.25" hidden="1" x14ac:dyDescent="0.25"/>
    <row r="492" s="47" customFormat="1" ht="11.25" hidden="1" x14ac:dyDescent="0.25"/>
    <row r="493" s="47" customFormat="1" ht="11.25" hidden="1" x14ac:dyDescent="0.25"/>
    <row r="494" s="47" customFormat="1" ht="11.25" hidden="1" x14ac:dyDescent="0.25"/>
    <row r="495" s="47" customFormat="1" ht="11.25" hidden="1" x14ac:dyDescent="0.25"/>
    <row r="496" s="47" customFormat="1" ht="11.25" hidden="1" x14ac:dyDescent="0.25"/>
    <row r="497" s="47" customFormat="1" ht="11.25" hidden="1" x14ac:dyDescent="0.25"/>
    <row r="498" s="47" customFormat="1" ht="11.25" hidden="1" x14ac:dyDescent="0.25"/>
    <row r="499" s="47" customFormat="1" ht="11.25" hidden="1" x14ac:dyDescent="0.25"/>
    <row r="500" s="47" customFormat="1" ht="11.25" hidden="1" x14ac:dyDescent="0.25"/>
    <row r="501" s="47" customFormat="1" ht="11.25" hidden="1" x14ac:dyDescent="0.25"/>
    <row r="502" s="47" customFormat="1" ht="11.25" hidden="1" x14ac:dyDescent="0.25"/>
    <row r="503" s="47" customFormat="1" ht="11.25" hidden="1" x14ac:dyDescent="0.25"/>
    <row r="504" s="47" customFormat="1" ht="11.25" hidden="1" x14ac:dyDescent="0.25"/>
    <row r="505" s="47" customFormat="1" ht="11.25" hidden="1" x14ac:dyDescent="0.25"/>
    <row r="506" s="47" customFormat="1" ht="11.25" hidden="1" x14ac:dyDescent="0.25"/>
    <row r="507" s="47" customFormat="1" ht="11.25" hidden="1" x14ac:dyDescent="0.25"/>
    <row r="508" s="47" customFormat="1" ht="11.25" hidden="1" x14ac:dyDescent="0.25"/>
    <row r="509" s="47" customFormat="1" ht="11.25" hidden="1" x14ac:dyDescent="0.25"/>
    <row r="510" s="47" customFormat="1" ht="11.25" hidden="1" x14ac:dyDescent="0.25"/>
    <row r="511" s="47" customFormat="1" ht="11.25" hidden="1" x14ac:dyDescent="0.25"/>
    <row r="512" s="47" customFormat="1" ht="11.25" hidden="1" x14ac:dyDescent="0.25"/>
    <row r="513" s="47" customFormat="1" ht="11.25" hidden="1" x14ac:dyDescent="0.25"/>
    <row r="514" s="47" customFormat="1" ht="11.25" hidden="1" x14ac:dyDescent="0.25"/>
    <row r="515" s="47" customFormat="1" ht="11.25" hidden="1" x14ac:dyDescent="0.25"/>
    <row r="516" s="47" customFormat="1" ht="11.25" hidden="1" x14ac:dyDescent="0.25"/>
    <row r="517" s="47" customFormat="1" ht="11.25" hidden="1" x14ac:dyDescent="0.25"/>
    <row r="518" s="47" customFormat="1" ht="11.25" hidden="1" x14ac:dyDescent="0.25"/>
    <row r="519" s="47" customFormat="1" ht="11.25" hidden="1" x14ac:dyDescent="0.25"/>
    <row r="520" s="47" customFormat="1" ht="11.25" hidden="1" x14ac:dyDescent="0.25"/>
    <row r="521" s="47" customFormat="1" ht="11.25" hidden="1" x14ac:dyDescent="0.25"/>
    <row r="522" s="47" customFormat="1" ht="11.25" hidden="1" x14ac:dyDescent="0.25"/>
    <row r="523" s="47" customFormat="1" ht="11.25" hidden="1" x14ac:dyDescent="0.25"/>
    <row r="524" s="47" customFormat="1" ht="11.25" hidden="1" x14ac:dyDescent="0.25"/>
    <row r="525" s="47" customFormat="1" ht="11.25" hidden="1" x14ac:dyDescent="0.25"/>
    <row r="526" s="47" customFormat="1" ht="11.25" hidden="1" x14ac:dyDescent="0.25"/>
    <row r="527" s="47" customFormat="1" ht="11.25" hidden="1" x14ac:dyDescent="0.25"/>
    <row r="528" s="47" customFormat="1" ht="11.25" hidden="1" x14ac:dyDescent="0.25"/>
    <row r="529" s="47" customFormat="1" ht="11.25" hidden="1" x14ac:dyDescent="0.25"/>
    <row r="530" s="47" customFormat="1" ht="11.25" hidden="1" x14ac:dyDescent="0.25"/>
    <row r="531" s="47" customFormat="1" ht="11.25" hidden="1" x14ac:dyDescent="0.25"/>
    <row r="532" s="47" customFormat="1" ht="11.25" hidden="1" x14ac:dyDescent="0.25"/>
    <row r="533" s="47" customFormat="1" ht="11.25" hidden="1" x14ac:dyDescent="0.25"/>
    <row r="534" s="47" customFormat="1" ht="11.25" hidden="1" x14ac:dyDescent="0.25"/>
    <row r="535" s="47" customFormat="1" ht="11.25" hidden="1" x14ac:dyDescent="0.25"/>
    <row r="536" s="47" customFormat="1" ht="11.25" hidden="1" x14ac:dyDescent="0.25"/>
    <row r="537" s="47" customFormat="1" ht="11.25" hidden="1" x14ac:dyDescent="0.25"/>
    <row r="538" s="47" customFormat="1" ht="11.25" hidden="1" x14ac:dyDescent="0.25"/>
    <row r="539" s="47" customFormat="1" ht="11.25" hidden="1" x14ac:dyDescent="0.25"/>
    <row r="540" s="47" customFormat="1" ht="11.25" hidden="1" x14ac:dyDescent="0.25"/>
    <row r="541" s="47" customFormat="1" ht="11.25" hidden="1" x14ac:dyDescent="0.25"/>
    <row r="542" s="47" customFormat="1" ht="11.25" hidden="1" x14ac:dyDescent="0.25"/>
    <row r="543" s="47" customFormat="1" ht="11.25" hidden="1" x14ac:dyDescent="0.25"/>
    <row r="544" s="47" customFormat="1" ht="11.25" hidden="1" x14ac:dyDescent="0.25"/>
    <row r="545" s="47" customFormat="1" ht="11.25" hidden="1" x14ac:dyDescent="0.25"/>
    <row r="546" s="47" customFormat="1" ht="11.25" hidden="1" x14ac:dyDescent="0.25"/>
    <row r="547" s="47" customFormat="1" ht="11.25" hidden="1" x14ac:dyDescent="0.25"/>
    <row r="548" s="47" customFormat="1" ht="11.25" hidden="1" x14ac:dyDescent="0.25"/>
    <row r="549" s="47" customFormat="1" ht="11.25" hidden="1" x14ac:dyDescent="0.25"/>
    <row r="550" s="47" customFormat="1" ht="11.25" hidden="1" x14ac:dyDescent="0.25"/>
    <row r="551" s="47" customFormat="1" ht="11.25" hidden="1" x14ac:dyDescent="0.25"/>
    <row r="552" s="47" customFormat="1" ht="11.25" hidden="1" x14ac:dyDescent="0.25"/>
    <row r="553" s="47" customFormat="1" ht="11.25" hidden="1" x14ac:dyDescent="0.25"/>
    <row r="554" s="47" customFormat="1" ht="11.25" hidden="1" x14ac:dyDescent="0.25"/>
    <row r="555" s="47" customFormat="1" ht="11.25" hidden="1" x14ac:dyDescent="0.25"/>
    <row r="556" s="47" customFormat="1" ht="11.25" hidden="1" x14ac:dyDescent="0.25"/>
    <row r="557" s="47" customFormat="1" ht="11.25" hidden="1" x14ac:dyDescent="0.25"/>
    <row r="558" s="47" customFormat="1" ht="11.25" hidden="1" x14ac:dyDescent="0.25"/>
    <row r="559" s="47" customFormat="1" ht="11.25" hidden="1" x14ac:dyDescent="0.25"/>
    <row r="560" s="47" customFormat="1" ht="11.25" hidden="1" x14ac:dyDescent="0.25"/>
    <row r="561" s="47" customFormat="1" ht="11.25" hidden="1" x14ac:dyDescent="0.25"/>
    <row r="562" s="47" customFormat="1" ht="11.25" hidden="1" x14ac:dyDescent="0.25"/>
    <row r="563" s="47" customFormat="1" ht="11.25" hidden="1" x14ac:dyDescent="0.25"/>
    <row r="564" s="47" customFormat="1" ht="11.25" hidden="1" x14ac:dyDescent="0.25"/>
    <row r="565" s="47" customFormat="1" ht="11.25" hidden="1" x14ac:dyDescent="0.25"/>
    <row r="566" s="47" customFormat="1" ht="11.25" hidden="1" x14ac:dyDescent="0.25"/>
    <row r="567" s="47" customFormat="1" ht="11.25" hidden="1" x14ac:dyDescent="0.25"/>
    <row r="568" s="47" customFormat="1" ht="11.25" hidden="1" x14ac:dyDescent="0.25"/>
    <row r="569" s="47" customFormat="1" ht="11.25" hidden="1" x14ac:dyDescent="0.25"/>
    <row r="570" s="47" customFormat="1" ht="11.25" hidden="1" x14ac:dyDescent="0.25"/>
    <row r="571" s="47" customFormat="1" ht="11.25" hidden="1" x14ac:dyDescent="0.25"/>
    <row r="572" s="47" customFormat="1" ht="11.25" hidden="1" x14ac:dyDescent="0.25"/>
    <row r="573" s="47" customFormat="1" ht="11.25" hidden="1" x14ac:dyDescent="0.25"/>
    <row r="574" s="47" customFormat="1" ht="11.25" hidden="1" x14ac:dyDescent="0.25"/>
    <row r="575" s="47" customFormat="1" ht="11.25" hidden="1" x14ac:dyDescent="0.25"/>
    <row r="576" s="47" customFormat="1" ht="11.25" hidden="1" x14ac:dyDescent="0.25"/>
    <row r="577" s="47" customFormat="1" ht="11.25" hidden="1" x14ac:dyDescent="0.25"/>
    <row r="578" s="47" customFormat="1" ht="11.25" hidden="1" x14ac:dyDescent="0.25"/>
    <row r="579" s="47" customFormat="1" ht="11.25" hidden="1" x14ac:dyDescent="0.25"/>
    <row r="580" s="47" customFormat="1" ht="11.25" hidden="1" x14ac:dyDescent="0.25"/>
    <row r="581" s="47" customFormat="1" ht="11.25" hidden="1" x14ac:dyDescent="0.25"/>
    <row r="582" s="47" customFormat="1" ht="11.25" hidden="1" x14ac:dyDescent="0.25"/>
    <row r="583" s="47" customFormat="1" ht="11.25" hidden="1" x14ac:dyDescent="0.25"/>
    <row r="584" s="47" customFormat="1" ht="11.25" hidden="1" x14ac:dyDescent="0.25"/>
    <row r="585" s="47" customFormat="1" ht="11.25" hidden="1" x14ac:dyDescent="0.25"/>
    <row r="586" s="47" customFormat="1" ht="11.25" hidden="1" x14ac:dyDescent="0.25"/>
    <row r="587" s="47" customFormat="1" ht="11.25" hidden="1" x14ac:dyDescent="0.25"/>
    <row r="588" s="47" customFormat="1" ht="11.25" hidden="1" x14ac:dyDescent="0.25"/>
    <row r="589" s="47" customFormat="1" ht="11.25" hidden="1" x14ac:dyDescent="0.25"/>
    <row r="590" s="47" customFormat="1" ht="11.25" hidden="1" x14ac:dyDescent="0.25"/>
    <row r="591" s="47" customFormat="1" ht="11.25" hidden="1" x14ac:dyDescent="0.25"/>
    <row r="592" s="47" customFormat="1" ht="11.25" hidden="1" x14ac:dyDescent="0.25"/>
    <row r="593" s="47" customFormat="1" ht="11.25" hidden="1" x14ac:dyDescent="0.25"/>
    <row r="594" s="47" customFormat="1" ht="11.25" hidden="1" x14ac:dyDescent="0.25"/>
    <row r="595" s="47" customFormat="1" ht="11.25" hidden="1" x14ac:dyDescent="0.25"/>
    <row r="596" s="47" customFormat="1" ht="11.25" hidden="1" x14ac:dyDescent="0.25"/>
    <row r="597" s="47" customFormat="1" ht="11.25" hidden="1" x14ac:dyDescent="0.25"/>
    <row r="598" s="47" customFormat="1" ht="11.25" hidden="1" x14ac:dyDescent="0.25"/>
    <row r="599" s="47" customFormat="1" ht="11.25" hidden="1" x14ac:dyDescent="0.25"/>
    <row r="600" s="47" customFormat="1" ht="11.25" hidden="1" x14ac:dyDescent="0.25"/>
    <row r="601" s="47" customFormat="1" ht="11.25" hidden="1" x14ac:dyDescent="0.25"/>
    <row r="602" s="47" customFormat="1" ht="11.25" hidden="1" x14ac:dyDescent="0.25"/>
    <row r="603" s="47" customFormat="1" ht="11.25" hidden="1" x14ac:dyDescent="0.25"/>
    <row r="604" s="47" customFormat="1" ht="11.25" hidden="1" x14ac:dyDescent="0.25"/>
    <row r="605" s="47" customFormat="1" ht="11.25" hidden="1" x14ac:dyDescent="0.25"/>
    <row r="606" s="47" customFormat="1" ht="11.25" hidden="1" x14ac:dyDescent="0.25"/>
    <row r="607" s="47" customFormat="1" ht="11.25" hidden="1" x14ac:dyDescent="0.25"/>
    <row r="608" s="47" customFormat="1" ht="11.25" hidden="1" x14ac:dyDescent="0.25"/>
    <row r="609" s="47" customFormat="1" ht="11.25" hidden="1" x14ac:dyDescent="0.25"/>
    <row r="610" s="47" customFormat="1" ht="11.25" hidden="1" x14ac:dyDescent="0.25"/>
    <row r="611" s="47" customFormat="1" ht="11.25" hidden="1" x14ac:dyDescent="0.25"/>
    <row r="612" s="47" customFormat="1" ht="11.25" hidden="1" x14ac:dyDescent="0.25"/>
    <row r="613" s="47" customFormat="1" ht="11.25" hidden="1" x14ac:dyDescent="0.25"/>
    <row r="614" s="47" customFormat="1" ht="11.25" hidden="1" x14ac:dyDescent="0.25"/>
    <row r="615" s="47" customFormat="1" ht="11.25" hidden="1" x14ac:dyDescent="0.25"/>
    <row r="616" s="47" customFormat="1" ht="11.25" hidden="1" x14ac:dyDescent="0.25"/>
    <row r="617" s="47" customFormat="1" ht="11.25" hidden="1" x14ac:dyDescent="0.25"/>
    <row r="618" s="47" customFormat="1" ht="11.25" hidden="1" x14ac:dyDescent="0.25"/>
    <row r="619" s="47" customFormat="1" ht="11.25" hidden="1" x14ac:dyDescent="0.25"/>
    <row r="620" s="47" customFormat="1" ht="11.25" hidden="1" x14ac:dyDescent="0.25"/>
    <row r="621" s="47" customFormat="1" ht="11.25" hidden="1" x14ac:dyDescent="0.25"/>
    <row r="622" s="47" customFormat="1" ht="11.25" hidden="1" x14ac:dyDescent="0.25"/>
    <row r="623" s="47" customFormat="1" ht="11.25" hidden="1" x14ac:dyDescent="0.25"/>
    <row r="624" s="47" customFormat="1" ht="11.25" hidden="1" x14ac:dyDescent="0.25"/>
    <row r="625" s="47" customFormat="1" ht="11.25" hidden="1" x14ac:dyDescent="0.25"/>
    <row r="626" s="47" customFormat="1" ht="11.25" hidden="1" x14ac:dyDescent="0.25"/>
    <row r="627" s="47" customFormat="1" ht="11.25" hidden="1" x14ac:dyDescent="0.25"/>
    <row r="628" s="47" customFormat="1" ht="11.25" hidden="1" x14ac:dyDescent="0.25"/>
    <row r="629" s="47" customFormat="1" ht="11.25" hidden="1" x14ac:dyDescent="0.25"/>
    <row r="630" s="47" customFormat="1" ht="11.25" hidden="1" x14ac:dyDescent="0.25"/>
    <row r="631" s="47" customFormat="1" ht="11.25" hidden="1" x14ac:dyDescent="0.25"/>
    <row r="632" s="47" customFormat="1" ht="11.25" hidden="1" x14ac:dyDescent="0.25"/>
    <row r="633" s="47" customFormat="1" ht="11.25" hidden="1" x14ac:dyDescent="0.25"/>
    <row r="634" s="47" customFormat="1" ht="11.25" hidden="1" x14ac:dyDescent="0.25"/>
    <row r="635" s="47" customFormat="1" ht="11.25" hidden="1" x14ac:dyDescent="0.25"/>
    <row r="636" s="47" customFormat="1" ht="11.25" hidden="1" x14ac:dyDescent="0.25"/>
    <row r="637" s="47" customFormat="1" ht="11.25" hidden="1" x14ac:dyDescent="0.25"/>
    <row r="638" s="47" customFormat="1" ht="11.25" hidden="1" x14ac:dyDescent="0.25"/>
    <row r="639" s="47" customFormat="1" ht="11.25" hidden="1" x14ac:dyDescent="0.25"/>
    <row r="640" s="47" customFormat="1" ht="11.25" hidden="1" x14ac:dyDescent="0.25"/>
    <row r="641" s="47" customFormat="1" ht="11.25" hidden="1" x14ac:dyDescent="0.25"/>
    <row r="642" s="47" customFormat="1" ht="11.25" hidden="1" x14ac:dyDescent="0.25"/>
    <row r="643" s="47" customFormat="1" ht="11.25" hidden="1" x14ac:dyDescent="0.25"/>
    <row r="644" s="47" customFormat="1" ht="11.25" hidden="1" x14ac:dyDescent="0.25"/>
    <row r="645" s="47" customFormat="1" ht="11.25" hidden="1" x14ac:dyDescent="0.25"/>
    <row r="646" s="47" customFormat="1" ht="11.25" hidden="1" x14ac:dyDescent="0.25"/>
    <row r="647" s="47" customFormat="1" ht="11.25" hidden="1" x14ac:dyDescent="0.25"/>
    <row r="648" s="47" customFormat="1" ht="11.25" hidden="1" x14ac:dyDescent="0.25"/>
    <row r="649" s="47" customFormat="1" ht="11.25" hidden="1" x14ac:dyDescent="0.25"/>
    <row r="650" s="47" customFormat="1" ht="11.25" hidden="1" x14ac:dyDescent="0.25"/>
    <row r="651" s="47" customFormat="1" ht="11.25" hidden="1" x14ac:dyDescent="0.25"/>
    <row r="652" s="47" customFormat="1" ht="11.25" hidden="1" x14ac:dyDescent="0.25"/>
    <row r="653" s="47" customFormat="1" ht="11.25" hidden="1" x14ac:dyDescent="0.25"/>
    <row r="654" s="47" customFormat="1" ht="11.25" hidden="1" x14ac:dyDescent="0.25"/>
    <row r="655" s="47" customFormat="1" ht="11.25" hidden="1" x14ac:dyDescent="0.25"/>
    <row r="656" s="47" customFormat="1" ht="11.25" hidden="1" x14ac:dyDescent="0.25"/>
    <row r="657" s="47" customFormat="1" ht="11.25" hidden="1" x14ac:dyDescent="0.25"/>
    <row r="658" s="47" customFormat="1" ht="11.25" hidden="1" x14ac:dyDescent="0.25"/>
    <row r="659" s="47" customFormat="1" ht="11.25" hidden="1" x14ac:dyDescent="0.25"/>
    <row r="660" s="47" customFormat="1" ht="11.25" hidden="1" x14ac:dyDescent="0.25"/>
    <row r="661" s="47" customFormat="1" ht="11.25" hidden="1" x14ac:dyDescent="0.25"/>
    <row r="662" s="47" customFormat="1" ht="11.25" hidden="1" x14ac:dyDescent="0.25"/>
    <row r="663" s="47" customFormat="1" ht="11.25" hidden="1" x14ac:dyDescent="0.25"/>
    <row r="664" s="47" customFormat="1" ht="11.25" hidden="1" x14ac:dyDescent="0.25"/>
    <row r="665" s="47" customFormat="1" ht="11.25" hidden="1" x14ac:dyDescent="0.25"/>
    <row r="666" s="47" customFormat="1" ht="11.25" hidden="1" x14ac:dyDescent="0.25"/>
    <row r="667" s="47" customFormat="1" ht="11.25" hidden="1" x14ac:dyDescent="0.25"/>
    <row r="668" s="47" customFormat="1" ht="11.25" hidden="1" x14ac:dyDescent="0.25"/>
    <row r="669" s="47" customFormat="1" ht="11.25" hidden="1" x14ac:dyDescent="0.25"/>
    <row r="670" s="47" customFormat="1" ht="11.25" hidden="1" x14ac:dyDescent="0.25"/>
    <row r="671" s="47" customFormat="1" ht="11.25" hidden="1" x14ac:dyDescent="0.25"/>
    <row r="672" s="47" customFormat="1" ht="11.25" hidden="1" x14ac:dyDescent="0.25"/>
    <row r="673" s="47" customFormat="1" ht="11.25" hidden="1" x14ac:dyDescent="0.25"/>
    <row r="674" s="47" customFormat="1" ht="11.25" hidden="1" x14ac:dyDescent="0.25"/>
    <row r="675" s="47" customFormat="1" ht="11.25" hidden="1" x14ac:dyDescent="0.25"/>
    <row r="676" s="47" customFormat="1" ht="11.25" hidden="1" x14ac:dyDescent="0.25"/>
    <row r="677" s="47" customFormat="1" ht="11.25" hidden="1" x14ac:dyDescent="0.25"/>
    <row r="678" s="47" customFormat="1" ht="11.25" hidden="1" x14ac:dyDescent="0.25"/>
    <row r="679" s="47" customFormat="1" ht="11.25" hidden="1" x14ac:dyDescent="0.25"/>
    <row r="680" s="47" customFormat="1" ht="11.25" hidden="1" x14ac:dyDescent="0.25"/>
    <row r="681" s="47" customFormat="1" ht="11.25" hidden="1" x14ac:dyDescent="0.25"/>
    <row r="682" s="47" customFormat="1" ht="11.25" hidden="1" x14ac:dyDescent="0.25"/>
    <row r="683" s="47" customFormat="1" ht="11.25" hidden="1" x14ac:dyDescent="0.25"/>
    <row r="684" s="47" customFormat="1" ht="11.25" hidden="1" x14ac:dyDescent="0.25"/>
    <row r="685" s="47" customFormat="1" ht="11.25" hidden="1" x14ac:dyDescent="0.25"/>
    <row r="686" s="47" customFormat="1" ht="11.25" hidden="1" x14ac:dyDescent="0.25"/>
    <row r="687" s="47" customFormat="1" ht="11.25" hidden="1" x14ac:dyDescent="0.25"/>
    <row r="688" s="47" customFormat="1" ht="11.25" hidden="1" x14ac:dyDescent="0.25"/>
    <row r="689" s="47" customFormat="1" ht="11.25" hidden="1" x14ac:dyDescent="0.25"/>
    <row r="690" s="47" customFormat="1" ht="11.25" hidden="1" x14ac:dyDescent="0.25"/>
    <row r="691" s="47" customFormat="1" ht="11.25" hidden="1" x14ac:dyDescent="0.25"/>
    <row r="692" s="47" customFormat="1" ht="11.25" hidden="1" x14ac:dyDescent="0.25"/>
    <row r="693" s="47" customFormat="1" ht="11.25" hidden="1" x14ac:dyDescent="0.25"/>
    <row r="694" s="47" customFormat="1" ht="11.25" hidden="1" x14ac:dyDescent="0.25"/>
    <row r="695" s="47" customFormat="1" ht="11.25" hidden="1" x14ac:dyDescent="0.25"/>
    <row r="696" s="47" customFormat="1" ht="11.25" hidden="1" x14ac:dyDescent="0.25"/>
    <row r="697" s="47" customFormat="1" ht="11.25" hidden="1" x14ac:dyDescent="0.25"/>
    <row r="698" s="47" customFormat="1" ht="11.25" hidden="1" x14ac:dyDescent="0.25"/>
    <row r="699" s="47" customFormat="1" ht="11.25" hidden="1" x14ac:dyDescent="0.25"/>
    <row r="700" s="47" customFormat="1" ht="11.25" hidden="1" x14ac:dyDescent="0.25"/>
    <row r="701" s="47" customFormat="1" ht="11.25" hidden="1" x14ac:dyDescent="0.25"/>
    <row r="702" s="47" customFormat="1" ht="11.25" hidden="1" x14ac:dyDescent="0.25"/>
    <row r="703" s="47" customFormat="1" ht="11.25" hidden="1" x14ac:dyDescent="0.25"/>
    <row r="704" s="47" customFormat="1" ht="11.25" hidden="1" x14ac:dyDescent="0.25"/>
    <row r="705" s="47" customFormat="1" ht="11.25" hidden="1" x14ac:dyDescent="0.25"/>
    <row r="706" s="47" customFormat="1" ht="11.25" hidden="1" x14ac:dyDescent="0.25"/>
    <row r="707" s="47" customFormat="1" ht="11.25" hidden="1" x14ac:dyDescent="0.25"/>
    <row r="708" s="47" customFormat="1" ht="11.25" hidden="1" x14ac:dyDescent="0.25"/>
    <row r="709" s="47" customFormat="1" ht="11.25" hidden="1" x14ac:dyDescent="0.25"/>
    <row r="710" s="47" customFormat="1" ht="11.25" hidden="1" x14ac:dyDescent="0.25"/>
    <row r="711" s="47" customFormat="1" ht="11.25" hidden="1" x14ac:dyDescent="0.25"/>
    <row r="712" s="47" customFormat="1" ht="11.25" hidden="1" x14ac:dyDescent="0.25"/>
    <row r="713" s="47" customFormat="1" ht="11.25" hidden="1" x14ac:dyDescent="0.25"/>
    <row r="714" s="47" customFormat="1" ht="11.25" hidden="1" x14ac:dyDescent="0.25"/>
    <row r="715" s="47" customFormat="1" ht="11.25" hidden="1" x14ac:dyDescent="0.25"/>
    <row r="716" s="47" customFormat="1" ht="11.25" hidden="1" x14ac:dyDescent="0.25"/>
    <row r="717" s="47" customFormat="1" ht="11.25" hidden="1" x14ac:dyDescent="0.25"/>
    <row r="718" s="47" customFormat="1" ht="11.25" hidden="1" x14ac:dyDescent="0.25"/>
    <row r="719" s="47" customFormat="1" ht="11.25" hidden="1" x14ac:dyDescent="0.25"/>
    <row r="720" s="47" customFormat="1" ht="11.25" hidden="1" x14ac:dyDescent="0.25"/>
    <row r="721" s="47" customFormat="1" ht="11.25" hidden="1" x14ac:dyDescent="0.25"/>
    <row r="722" s="47" customFormat="1" ht="11.25" hidden="1" x14ac:dyDescent="0.25"/>
    <row r="723" s="47" customFormat="1" ht="11.25" hidden="1" x14ac:dyDescent="0.25"/>
    <row r="724" s="47" customFormat="1" ht="11.25" hidden="1" x14ac:dyDescent="0.25"/>
    <row r="725" s="47" customFormat="1" ht="11.25" hidden="1" x14ac:dyDescent="0.25"/>
    <row r="726" s="47" customFormat="1" ht="11.25" hidden="1" x14ac:dyDescent="0.25"/>
    <row r="727" s="47" customFormat="1" ht="11.25" hidden="1" x14ac:dyDescent="0.25"/>
    <row r="728" s="47" customFormat="1" ht="11.25" hidden="1" x14ac:dyDescent="0.25"/>
    <row r="729" s="47" customFormat="1" ht="11.25" hidden="1" x14ac:dyDescent="0.25"/>
    <row r="730" s="47" customFormat="1" ht="11.25" hidden="1" x14ac:dyDescent="0.25"/>
    <row r="731" s="47" customFormat="1" ht="11.25" hidden="1" x14ac:dyDescent="0.25"/>
    <row r="732" s="47" customFormat="1" ht="11.25" hidden="1" x14ac:dyDescent="0.25"/>
    <row r="733" s="47" customFormat="1" ht="11.25" hidden="1" x14ac:dyDescent="0.25"/>
    <row r="734" s="47" customFormat="1" ht="11.25" hidden="1" x14ac:dyDescent="0.25"/>
    <row r="735" s="47" customFormat="1" ht="11.25" hidden="1" x14ac:dyDescent="0.25"/>
    <row r="736" s="47" customFormat="1" ht="11.25" hidden="1" x14ac:dyDescent="0.25"/>
    <row r="737" s="47" customFormat="1" ht="11.25" hidden="1" x14ac:dyDescent="0.25"/>
    <row r="738" s="47" customFormat="1" ht="11.25" hidden="1" x14ac:dyDescent="0.25"/>
    <row r="739" s="47" customFormat="1" ht="11.25" hidden="1" x14ac:dyDescent="0.25"/>
    <row r="740" s="47" customFormat="1" ht="11.25" hidden="1" x14ac:dyDescent="0.25"/>
    <row r="741" s="47" customFormat="1" ht="11.25" hidden="1" x14ac:dyDescent="0.25"/>
    <row r="742" s="47" customFormat="1" ht="11.25" hidden="1" x14ac:dyDescent="0.25"/>
    <row r="743" s="47" customFormat="1" ht="11.25" hidden="1" x14ac:dyDescent="0.25"/>
    <row r="744" s="47" customFormat="1" ht="11.25" hidden="1" x14ac:dyDescent="0.25"/>
    <row r="745" s="47" customFormat="1" ht="11.25" hidden="1" x14ac:dyDescent="0.25"/>
    <row r="746" s="47" customFormat="1" ht="11.25" hidden="1" x14ac:dyDescent="0.25"/>
    <row r="747" s="47" customFormat="1" ht="11.25" hidden="1" x14ac:dyDescent="0.25"/>
    <row r="748" s="47" customFormat="1" ht="11.25" hidden="1" x14ac:dyDescent="0.25"/>
    <row r="749" s="47" customFormat="1" ht="11.25" hidden="1" x14ac:dyDescent="0.25"/>
    <row r="750" s="47" customFormat="1" ht="11.25" hidden="1" x14ac:dyDescent="0.25"/>
    <row r="751" s="47" customFormat="1" ht="11.25" hidden="1" x14ac:dyDescent="0.25"/>
    <row r="752" s="47" customFormat="1" ht="11.25" hidden="1" x14ac:dyDescent="0.25"/>
    <row r="753" s="47" customFormat="1" ht="11.25" hidden="1" x14ac:dyDescent="0.25"/>
    <row r="754" s="47" customFormat="1" ht="11.25" hidden="1" x14ac:dyDescent="0.25"/>
    <row r="755" s="47" customFormat="1" ht="11.25" hidden="1" x14ac:dyDescent="0.25"/>
    <row r="756" s="47" customFormat="1" ht="11.25" hidden="1" x14ac:dyDescent="0.25"/>
    <row r="757" s="47" customFormat="1" ht="11.25" hidden="1" x14ac:dyDescent="0.25"/>
    <row r="758" s="47" customFormat="1" ht="11.25" hidden="1" x14ac:dyDescent="0.25"/>
    <row r="759" s="47" customFormat="1" ht="11.25" hidden="1" x14ac:dyDescent="0.25"/>
    <row r="760" s="47" customFormat="1" ht="11.25" hidden="1" x14ac:dyDescent="0.25"/>
    <row r="761" s="47" customFormat="1" ht="11.25" hidden="1" x14ac:dyDescent="0.25"/>
    <row r="762" s="47" customFormat="1" ht="11.25" hidden="1" x14ac:dyDescent="0.25"/>
    <row r="763" s="47" customFormat="1" ht="11.25" hidden="1" x14ac:dyDescent="0.25"/>
    <row r="764" s="47" customFormat="1" ht="11.25" hidden="1" x14ac:dyDescent="0.25"/>
    <row r="765" s="47" customFormat="1" ht="11.25" hidden="1" x14ac:dyDescent="0.25"/>
    <row r="766" s="47" customFormat="1" ht="11.25" hidden="1" x14ac:dyDescent="0.25"/>
    <row r="767" s="47" customFormat="1" ht="11.25" hidden="1" x14ac:dyDescent="0.25"/>
    <row r="768" s="47" customFormat="1" ht="11.25" hidden="1" x14ac:dyDescent="0.25"/>
    <row r="769" s="47" customFormat="1" ht="11.25" hidden="1" x14ac:dyDescent="0.25"/>
    <row r="770" s="47" customFormat="1" ht="11.25" hidden="1" x14ac:dyDescent="0.25"/>
    <row r="771" s="47" customFormat="1" ht="11.25" hidden="1" x14ac:dyDescent="0.25"/>
    <row r="772" s="47" customFormat="1" ht="11.25" hidden="1" x14ac:dyDescent="0.25"/>
    <row r="773" s="47" customFormat="1" ht="11.25" hidden="1" x14ac:dyDescent="0.25"/>
    <row r="774" s="47" customFormat="1" ht="11.25" hidden="1" x14ac:dyDescent="0.25"/>
    <row r="775" s="47" customFormat="1" ht="11.25" hidden="1" x14ac:dyDescent="0.25"/>
    <row r="776" s="47" customFormat="1" ht="11.25" hidden="1" x14ac:dyDescent="0.25"/>
    <row r="777" s="47" customFormat="1" ht="11.25" hidden="1" x14ac:dyDescent="0.25"/>
    <row r="778" s="47" customFormat="1" ht="11.25" hidden="1" x14ac:dyDescent="0.25"/>
    <row r="779" s="47" customFormat="1" ht="11.25" hidden="1" x14ac:dyDescent="0.25"/>
    <row r="780" s="47" customFormat="1" ht="11.25" hidden="1" x14ac:dyDescent="0.25"/>
    <row r="781" s="47" customFormat="1" ht="11.25" hidden="1" x14ac:dyDescent="0.25"/>
    <row r="782" s="47" customFormat="1" ht="11.25" hidden="1" x14ac:dyDescent="0.25"/>
    <row r="783" s="47" customFormat="1" ht="11.25" hidden="1" x14ac:dyDescent="0.25"/>
    <row r="784" s="47" customFormat="1" ht="11.25" hidden="1" x14ac:dyDescent="0.25"/>
    <row r="785" s="47" customFormat="1" ht="11.25" hidden="1" x14ac:dyDescent="0.25"/>
    <row r="786" s="47" customFormat="1" ht="11.25" hidden="1" x14ac:dyDescent="0.25"/>
    <row r="787" s="47" customFormat="1" ht="11.25" hidden="1" x14ac:dyDescent="0.25"/>
    <row r="788" s="47" customFormat="1" ht="11.25" hidden="1" x14ac:dyDescent="0.25"/>
    <row r="789" s="47" customFormat="1" ht="11.25" hidden="1" x14ac:dyDescent="0.25"/>
    <row r="790" s="47" customFormat="1" ht="11.25" hidden="1" x14ac:dyDescent="0.25"/>
    <row r="791" s="47" customFormat="1" ht="11.25" hidden="1" x14ac:dyDescent="0.25"/>
    <row r="792" s="47" customFormat="1" ht="11.25" hidden="1" x14ac:dyDescent="0.25"/>
    <row r="793" s="47" customFormat="1" ht="11.25" hidden="1" x14ac:dyDescent="0.25"/>
    <row r="794" s="47" customFormat="1" ht="11.25" hidden="1" x14ac:dyDescent="0.25"/>
    <row r="795" s="47" customFormat="1" ht="11.25" hidden="1" x14ac:dyDescent="0.25"/>
    <row r="796" s="47" customFormat="1" ht="11.25" hidden="1" x14ac:dyDescent="0.25"/>
    <row r="797" s="47" customFormat="1" ht="11.25" hidden="1" x14ac:dyDescent="0.25"/>
    <row r="798" s="47" customFormat="1" ht="11.25" hidden="1" x14ac:dyDescent="0.25"/>
    <row r="799" s="47" customFormat="1" ht="11.25" hidden="1" x14ac:dyDescent="0.25"/>
    <row r="800" s="47" customFormat="1" ht="11.25" hidden="1" x14ac:dyDescent="0.25"/>
    <row r="801" s="47" customFormat="1" ht="11.25" hidden="1" x14ac:dyDescent="0.25"/>
    <row r="802" s="47" customFormat="1" ht="11.25" hidden="1" x14ac:dyDescent="0.25"/>
    <row r="803" s="47" customFormat="1" ht="11.25" hidden="1" x14ac:dyDescent="0.25"/>
    <row r="804" s="47" customFormat="1" ht="11.25" hidden="1" x14ac:dyDescent="0.25"/>
    <row r="805" s="47" customFormat="1" ht="11.25" hidden="1" x14ac:dyDescent="0.25"/>
    <row r="806" s="47" customFormat="1" ht="11.25" hidden="1" x14ac:dyDescent="0.25"/>
    <row r="807" s="47" customFormat="1" ht="11.25" hidden="1" x14ac:dyDescent="0.25"/>
    <row r="808" s="47" customFormat="1" ht="11.25" hidden="1" x14ac:dyDescent="0.25"/>
    <row r="809" s="47" customFormat="1" ht="11.25" hidden="1" x14ac:dyDescent="0.25"/>
    <row r="810" s="47" customFormat="1" ht="11.25" hidden="1" x14ac:dyDescent="0.25"/>
    <row r="811" s="47" customFormat="1" ht="11.25" hidden="1" x14ac:dyDescent="0.25"/>
    <row r="812" s="47" customFormat="1" ht="11.25" hidden="1" x14ac:dyDescent="0.25"/>
    <row r="813" s="47" customFormat="1" ht="11.25" hidden="1" x14ac:dyDescent="0.25"/>
    <row r="814" s="47" customFormat="1" ht="11.25" hidden="1" x14ac:dyDescent="0.25"/>
    <row r="815" s="47" customFormat="1" ht="11.25" hidden="1" x14ac:dyDescent="0.25"/>
    <row r="816" s="47" customFormat="1" ht="11.25" hidden="1" x14ac:dyDescent="0.25"/>
    <row r="817" s="47" customFormat="1" ht="11.25" hidden="1" x14ac:dyDescent="0.25"/>
    <row r="818" s="47" customFormat="1" ht="11.25" hidden="1" x14ac:dyDescent="0.25"/>
    <row r="819" s="47" customFormat="1" ht="11.25" hidden="1" x14ac:dyDescent="0.25"/>
    <row r="820" s="47" customFormat="1" ht="11.25" hidden="1" x14ac:dyDescent="0.25"/>
    <row r="821" s="47" customFormat="1" ht="11.25" hidden="1" x14ac:dyDescent="0.25"/>
    <row r="822" s="47" customFormat="1" ht="11.25" hidden="1" x14ac:dyDescent="0.25"/>
    <row r="823" s="47" customFormat="1" ht="11.25" hidden="1" x14ac:dyDescent="0.25"/>
    <row r="824" s="47" customFormat="1" ht="11.25" hidden="1" x14ac:dyDescent="0.25"/>
    <row r="825" s="47" customFormat="1" ht="11.25" hidden="1" x14ac:dyDescent="0.25"/>
    <row r="826" s="47" customFormat="1" ht="11.25" hidden="1" x14ac:dyDescent="0.25"/>
    <row r="827" s="47" customFormat="1" ht="11.25" hidden="1" x14ac:dyDescent="0.25"/>
    <row r="828" s="47" customFormat="1" ht="11.25" hidden="1" x14ac:dyDescent="0.25"/>
    <row r="829" s="47" customFormat="1" ht="11.25" hidden="1" x14ac:dyDescent="0.25"/>
    <row r="830" s="47" customFormat="1" ht="11.25" hidden="1" x14ac:dyDescent="0.25"/>
    <row r="831" s="47" customFormat="1" ht="11.25" hidden="1" x14ac:dyDescent="0.25"/>
    <row r="832" s="47" customFormat="1" ht="11.25" hidden="1" x14ac:dyDescent="0.25"/>
    <row r="833" s="47" customFormat="1" ht="11.25" hidden="1" x14ac:dyDescent="0.25"/>
    <row r="834" s="47" customFormat="1" ht="11.25" hidden="1" x14ac:dyDescent="0.25"/>
    <row r="835" s="47" customFormat="1" ht="11.25" hidden="1" x14ac:dyDescent="0.25"/>
    <row r="836" s="47" customFormat="1" ht="11.25" hidden="1" x14ac:dyDescent="0.25"/>
    <row r="837" s="47" customFormat="1" ht="11.25" hidden="1" x14ac:dyDescent="0.25"/>
    <row r="838" s="47" customFormat="1" ht="11.25" hidden="1" x14ac:dyDescent="0.25"/>
    <row r="839" s="47" customFormat="1" ht="11.25" hidden="1" x14ac:dyDescent="0.25"/>
    <row r="840" s="47" customFormat="1" ht="11.25" hidden="1" x14ac:dyDescent="0.25"/>
    <row r="841" s="47" customFormat="1" ht="11.25" hidden="1" x14ac:dyDescent="0.25"/>
    <row r="842" s="47" customFormat="1" ht="11.25" hidden="1" x14ac:dyDescent="0.25"/>
    <row r="843" s="47" customFormat="1" ht="11.25" hidden="1" x14ac:dyDescent="0.25"/>
    <row r="844" s="47" customFormat="1" ht="11.25" hidden="1" x14ac:dyDescent="0.25"/>
    <row r="845" s="47" customFormat="1" ht="11.25" hidden="1" x14ac:dyDescent="0.25"/>
    <row r="846" s="47" customFormat="1" ht="11.25" hidden="1" x14ac:dyDescent="0.25"/>
    <row r="847" s="47" customFormat="1" ht="11.25" hidden="1" x14ac:dyDescent="0.25"/>
    <row r="848" s="47" customFormat="1" ht="11.25" hidden="1" x14ac:dyDescent="0.25"/>
    <row r="849" s="47" customFormat="1" ht="11.25" hidden="1" x14ac:dyDescent="0.25"/>
    <row r="850" s="47" customFormat="1" ht="11.25" hidden="1" x14ac:dyDescent="0.25"/>
    <row r="851" s="47" customFormat="1" ht="11.25" hidden="1" x14ac:dyDescent="0.25"/>
    <row r="852" s="47" customFormat="1" ht="11.25" hidden="1" x14ac:dyDescent="0.25"/>
    <row r="853" s="47" customFormat="1" ht="11.25" hidden="1" x14ac:dyDescent="0.25"/>
    <row r="854" s="47" customFormat="1" ht="11.25" hidden="1" x14ac:dyDescent="0.25"/>
    <row r="855" s="47" customFormat="1" ht="11.25" hidden="1" x14ac:dyDescent="0.25"/>
    <row r="856" s="47" customFormat="1" ht="11.25" hidden="1" x14ac:dyDescent="0.25"/>
    <row r="857" s="47" customFormat="1" ht="11.25" hidden="1" x14ac:dyDescent="0.25"/>
    <row r="858" s="47" customFormat="1" ht="11.25" hidden="1" x14ac:dyDescent="0.25"/>
    <row r="859" s="47" customFormat="1" ht="11.25" hidden="1" x14ac:dyDescent="0.25"/>
    <row r="860" s="47" customFormat="1" ht="11.25" hidden="1" x14ac:dyDescent="0.25"/>
    <row r="861" s="47" customFormat="1" ht="11.25" hidden="1" x14ac:dyDescent="0.25"/>
    <row r="862" s="47" customFormat="1" ht="11.25" hidden="1" x14ac:dyDescent="0.25"/>
    <row r="863" s="47" customFormat="1" ht="11.25" hidden="1" x14ac:dyDescent="0.25"/>
    <row r="864" s="47" customFormat="1" ht="11.25" hidden="1" x14ac:dyDescent="0.25"/>
    <row r="865" s="47" customFormat="1" ht="11.25" hidden="1" x14ac:dyDescent="0.25"/>
    <row r="866" s="47" customFormat="1" ht="11.25" hidden="1" x14ac:dyDescent="0.25"/>
    <row r="867" s="47" customFormat="1" ht="11.25" hidden="1" x14ac:dyDescent="0.25"/>
    <row r="868" s="47" customFormat="1" ht="11.25" hidden="1" x14ac:dyDescent="0.25"/>
    <row r="869" s="47" customFormat="1" ht="11.25" hidden="1" x14ac:dyDescent="0.25"/>
    <row r="870" s="47" customFormat="1" ht="11.25" hidden="1" x14ac:dyDescent="0.25"/>
    <row r="871" s="47" customFormat="1" ht="11.25" hidden="1" x14ac:dyDescent="0.25"/>
    <row r="872" s="47" customFormat="1" ht="11.25" hidden="1" x14ac:dyDescent="0.25"/>
    <row r="873" s="47" customFormat="1" ht="11.25" hidden="1" x14ac:dyDescent="0.25"/>
    <row r="874" s="47" customFormat="1" ht="11.25" hidden="1" x14ac:dyDescent="0.25"/>
    <row r="875" s="47" customFormat="1" ht="11.25" hidden="1" x14ac:dyDescent="0.25"/>
    <row r="876" s="47" customFormat="1" ht="11.25" hidden="1" x14ac:dyDescent="0.25"/>
    <row r="877" s="47" customFormat="1" ht="11.25" hidden="1" x14ac:dyDescent="0.25"/>
    <row r="878" s="47" customFormat="1" ht="11.25" hidden="1" x14ac:dyDescent="0.25"/>
    <row r="879" s="47" customFormat="1" ht="11.25" hidden="1" x14ac:dyDescent="0.25"/>
    <row r="880" s="47" customFormat="1" ht="11.25" hidden="1" x14ac:dyDescent="0.25"/>
    <row r="881" s="47" customFormat="1" ht="11.25" hidden="1" x14ac:dyDescent="0.25"/>
    <row r="882" s="47" customFormat="1" ht="11.25" hidden="1" x14ac:dyDescent="0.25"/>
    <row r="883" s="47" customFormat="1" ht="11.25" hidden="1" x14ac:dyDescent="0.25"/>
    <row r="884" s="47" customFormat="1" ht="11.25" hidden="1" x14ac:dyDescent="0.25"/>
    <row r="885" s="47" customFormat="1" ht="11.25" hidden="1" x14ac:dyDescent="0.25"/>
    <row r="886" s="47" customFormat="1" ht="11.25" hidden="1" x14ac:dyDescent="0.25"/>
    <row r="887" s="47" customFormat="1" ht="11.25" hidden="1" x14ac:dyDescent="0.25"/>
    <row r="888" s="47" customFormat="1" ht="11.25" hidden="1" x14ac:dyDescent="0.25"/>
    <row r="889" s="47" customFormat="1" ht="11.25" hidden="1" x14ac:dyDescent="0.25"/>
    <row r="890" s="47" customFormat="1" ht="11.25" hidden="1" x14ac:dyDescent="0.25"/>
    <row r="891" s="47" customFormat="1" ht="11.25" hidden="1" x14ac:dyDescent="0.25"/>
    <row r="892" s="47" customFormat="1" ht="11.25" hidden="1" x14ac:dyDescent="0.25"/>
    <row r="893" s="47" customFormat="1" ht="11.25" hidden="1" x14ac:dyDescent="0.25"/>
    <row r="894" s="47" customFormat="1" ht="11.25" hidden="1" x14ac:dyDescent="0.25"/>
    <row r="895" s="47" customFormat="1" ht="11.25" hidden="1" x14ac:dyDescent="0.25"/>
    <row r="896" s="47" customFormat="1" ht="11.25" hidden="1" x14ac:dyDescent="0.25"/>
    <row r="897" s="47" customFormat="1" ht="11.25" hidden="1" x14ac:dyDescent="0.25"/>
    <row r="898" s="47" customFormat="1" ht="11.25" hidden="1" x14ac:dyDescent="0.25"/>
    <row r="899" s="47" customFormat="1" ht="11.25" hidden="1" x14ac:dyDescent="0.25"/>
    <row r="900" s="47" customFormat="1" ht="11.25" hidden="1" x14ac:dyDescent="0.25"/>
    <row r="901" s="47" customFormat="1" ht="11.25" hidden="1" x14ac:dyDescent="0.25"/>
    <row r="902" s="47" customFormat="1" ht="11.25" hidden="1" x14ac:dyDescent="0.25"/>
    <row r="903" s="47" customFormat="1" ht="11.25" hidden="1" x14ac:dyDescent="0.25"/>
    <row r="904" s="47" customFormat="1" ht="11.25" hidden="1" x14ac:dyDescent="0.25"/>
    <row r="905" s="47" customFormat="1" ht="11.25" hidden="1" x14ac:dyDescent="0.25"/>
    <row r="906" s="47" customFormat="1" ht="11.25" hidden="1" x14ac:dyDescent="0.25"/>
    <row r="907" s="47" customFormat="1" ht="11.25" hidden="1" x14ac:dyDescent="0.25"/>
    <row r="908" s="47" customFormat="1" ht="11.25" hidden="1" x14ac:dyDescent="0.25"/>
    <row r="909" s="47" customFormat="1" ht="11.25" hidden="1" x14ac:dyDescent="0.25"/>
    <row r="910" s="47" customFormat="1" ht="11.25" hidden="1" x14ac:dyDescent="0.25"/>
    <row r="911" s="47" customFormat="1" ht="11.25" hidden="1" x14ac:dyDescent="0.25"/>
    <row r="912" s="47" customFormat="1" ht="11.25" hidden="1" x14ac:dyDescent="0.25"/>
    <row r="913" s="47" customFormat="1" ht="11.25" hidden="1" x14ac:dyDescent="0.25"/>
    <row r="914" s="47" customFormat="1" ht="11.25" hidden="1" x14ac:dyDescent="0.25"/>
    <row r="915" s="47" customFormat="1" ht="11.25" hidden="1" x14ac:dyDescent="0.25"/>
    <row r="916" s="47" customFormat="1" ht="11.25" hidden="1" x14ac:dyDescent="0.25"/>
    <row r="917" s="47" customFormat="1" ht="11.25" hidden="1" x14ac:dyDescent="0.25"/>
    <row r="918" s="47" customFormat="1" ht="11.25" hidden="1" x14ac:dyDescent="0.25"/>
    <row r="919" s="47" customFormat="1" ht="11.25" hidden="1" x14ac:dyDescent="0.25"/>
    <row r="920" s="47" customFormat="1" ht="11.25" hidden="1" x14ac:dyDescent="0.25"/>
    <row r="921" s="47" customFormat="1" ht="11.25" hidden="1" x14ac:dyDescent="0.25"/>
    <row r="922" s="47" customFormat="1" ht="11.25" hidden="1" x14ac:dyDescent="0.25"/>
    <row r="923" s="47" customFormat="1" ht="11.25" hidden="1" x14ac:dyDescent="0.25"/>
    <row r="924" s="47" customFormat="1" ht="11.25" hidden="1" x14ac:dyDescent="0.25"/>
    <row r="925" s="47" customFormat="1" ht="11.25" hidden="1" x14ac:dyDescent="0.25"/>
    <row r="926" s="47" customFormat="1" ht="11.25" hidden="1" x14ac:dyDescent="0.25"/>
    <row r="927" s="47" customFormat="1" ht="11.25" hidden="1" x14ac:dyDescent="0.25"/>
    <row r="928" s="47" customFormat="1" ht="11.25" hidden="1" x14ac:dyDescent="0.25"/>
    <row r="929" s="47" customFormat="1" ht="11.25" hidden="1" x14ac:dyDescent="0.25"/>
    <row r="930" s="47" customFormat="1" ht="11.25" hidden="1" x14ac:dyDescent="0.25"/>
    <row r="931" s="47" customFormat="1" ht="11.25" hidden="1" x14ac:dyDescent="0.25"/>
    <row r="932" s="47" customFormat="1" ht="11.25" hidden="1" x14ac:dyDescent="0.25"/>
    <row r="933" s="47" customFormat="1" ht="11.25" hidden="1" x14ac:dyDescent="0.25"/>
    <row r="934" s="47" customFormat="1" ht="11.25" hidden="1" x14ac:dyDescent="0.25"/>
    <row r="935" s="47" customFormat="1" ht="11.25" hidden="1" x14ac:dyDescent="0.25"/>
    <row r="936" s="47" customFormat="1" ht="11.25" hidden="1" x14ac:dyDescent="0.25"/>
    <row r="937" s="47" customFormat="1" ht="11.25" hidden="1" x14ac:dyDescent="0.25"/>
    <row r="938" s="47" customFormat="1" ht="11.25" hidden="1" x14ac:dyDescent="0.25"/>
    <row r="939" s="47" customFormat="1" ht="11.25" hidden="1" x14ac:dyDescent="0.25"/>
    <row r="940" s="47" customFormat="1" ht="11.25" hidden="1" x14ac:dyDescent="0.25"/>
    <row r="941" s="47" customFormat="1" ht="11.25" hidden="1" x14ac:dyDescent="0.25"/>
    <row r="942" s="47" customFormat="1" ht="11.25" hidden="1" x14ac:dyDescent="0.25"/>
    <row r="943" s="47" customFormat="1" ht="11.25" hidden="1" x14ac:dyDescent="0.25"/>
    <row r="944" s="47" customFormat="1" ht="11.25" hidden="1" x14ac:dyDescent="0.25"/>
    <row r="945" s="47" customFormat="1" ht="11.25" hidden="1" x14ac:dyDescent="0.25"/>
    <row r="946" s="47" customFormat="1" ht="11.25" hidden="1" x14ac:dyDescent="0.25"/>
    <row r="947" s="47" customFormat="1" ht="11.25" hidden="1" x14ac:dyDescent="0.25"/>
    <row r="948" s="47" customFormat="1" ht="11.25" hidden="1" x14ac:dyDescent="0.25"/>
    <row r="949" s="47" customFormat="1" ht="11.25" hidden="1" x14ac:dyDescent="0.25"/>
    <row r="950" s="47" customFormat="1" ht="11.25" hidden="1" x14ac:dyDescent="0.25"/>
    <row r="951" s="47" customFormat="1" ht="11.25" hidden="1" x14ac:dyDescent="0.25"/>
    <row r="952" s="47" customFormat="1" ht="11.25" hidden="1" x14ac:dyDescent="0.25"/>
    <row r="953" s="47" customFormat="1" ht="11.25" hidden="1" x14ac:dyDescent="0.25"/>
    <row r="954" s="47" customFormat="1" ht="11.25" hidden="1" x14ac:dyDescent="0.25"/>
    <row r="955" s="47" customFormat="1" ht="11.25" hidden="1" x14ac:dyDescent="0.25"/>
    <row r="956" s="47" customFormat="1" ht="11.25" hidden="1" x14ac:dyDescent="0.25"/>
    <row r="957" s="47" customFormat="1" ht="11.25" hidden="1" x14ac:dyDescent="0.25"/>
    <row r="958" s="47" customFormat="1" ht="11.25" hidden="1" x14ac:dyDescent="0.25"/>
    <row r="959" s="47" customFormat="1" ht="11.25" hidden="1" x14ac:dyDescent="0.25"/>
    <row r="960" s="47" customFormat="1" ht="11.25" hidden="1" x14ac:dyDescent="0.25"/>
    <row r="961" s="47" customFormat="1" ht="11.25" hidden="1" x14ac:dyDescent="0.25"/>
    <row r="962" s="47" customFormat="1" ht="11.25" hidden="1" x14ac:dyDescent="0.25"/>
    <row r="963" s="47" customFormat="1" ht="11.25" hidden="1" x14ac:dyDescent="0.25"/>
    <row r="964" s="47" customFormat="1" ht="11.25" hidden="1" x14ac:dyDescent="0.25"/>
    <row r="965" s="47" customFormat="1" ht="11.25" hidden="1" x14ac:dyDescent="0.25"/>
    <row r="966" s="47" customFormat="1" ht="11.25" hidden="1" x14ac:dyDescent="0.25"/>
    <row r="967" s="47" customFormat="1" ht="11.25" hidden="1" x14ac:dyDescent="0.25"/>
    <row r="968" s="47" customFormat="1" ht="11.25" hidden="1" x14ac:dyDescent="0.25"/>
    <row r="969" s="47" customFormat="1" ht="11.25" hidden="1" x14ac:dyDescent="0.25"/>
    <row r="970" s="47" customFormat="1" ht="11.25" hidden="1" x14ac:dyDescent="0.25"/>
    <row r="971" s="47" customFormat="1" ht="11.25" hidden="1" x14ac:dyDescent="0.25"/>
    <row r="972" s="47" customFormat="1" ht="11.25" hidden="1" x14ac:dyDescent="0.25"/>
    <row r="973" s="47" customFormat="1" ht="11.25" hidden="1" x14ac:dyDescent="0.25"/>
    <row r="974" s="47" customFormat="1" ht="11.25" hidden="1" x14ac:dyDescent="0.25"/>
    <row r="975" s="47" customFormat="1" ht="11.25" hidden="1" x14ac:dyDescent="0.25"/>
    <row r="976" s="47" customFormat="1" ht="11.25" hidden="1" x14ac:dyDescent="0.25"/>
    <row r="977" s="47" customFormat="1" ht="11.25" hidden="1" x14ac:dyDescent="0.25"/>
    <row r="978" s="47" customFormat="1" ht="11.25" hidden="1" x14ac:dyDescent="0.25"/>
    <row r="979" s="47" customFormat="1" ht="11.25" hidden="1" x14ac:dyDescent="0.25"/>
    <row r="980" s="47" customFormat="1" ht="11.25" hidden="1" x14ac:dyDescent="0.25"/>
    <row r="981" s="47" customFormat="1" ht="11.25" hidden="1" x14ac:dyDescent="0.25"/>
    <row r="982" s="47" customFormat="1" ht="11.25" hidden="1" x14ac:dyDescent="0.25"/>
    <row r="983" s="47" customFormat="1" ht="11.25" hidden="1" x14ac:dyDescent="0.25"/>
    <row r="984" s="47" customFormat="1" ht="11.25" hidden="1" x14ac:dyDescent="0.25"/>
    <row r="985" s="47" customFormat="1" ht="11.25" hidden="1" x14ac:dyDescent="0.25"/>
    <row r="986" s="47" customFormat="1" ht="11.25" hidden="1" x14ac:dyDescent="0.25"/>
    <row r="987" s="47" customFormat="1" ht="11.25" hidden="1" x14ac:dyDescent="0.25"/>
    <row r="988" s="47" customFormat="1" ht="11.25" hidden="1" x14ac:dyDescent="0.25"/>
    <row r="989" s="47" customFormat="1" ht="11.25" hidden="1" x14ac:dyDescent="0.25"/>
    <row r="990" s="47" customFormat="1" ht="11.25" hidden="1" x14ac:dyDescent="0.25"/>
    <row r="991" s="47" customFormat="1" ht="11.25" hidden="1" x14ac:dyDescent="0.25"/>
    <row r="992" s="47" customFormat="1" ht="11.25" hidden="1" x14ac:dyDescent="0.25"/>
    <row r="993" s="47" customFormat="1" ht="11.25" hidden="1" x14ac:dyDescent="0.25"/>
    <row r="994" s="47" customFormat="1" ht="11.25" hidden="1" x14ac:dyDescent="0.25"/>
    <row r="995" s="47" customFormat="1" ht="11.25" hidden="1" x14ac:dyDescent="0.25"/>
    <row r="996" s="47" customFormat="1" ht="11.25" hidden="1" x14ac:dyDescent="0.25"/>
    <row r="997" s="47" customFormat="1" ht="11.25" hidden="1" x14ac:dyDescent="0.25"/>
    <row r="998" s="47" customFormat="1" ht="11.25" hidden="1" x14ac:dyDescent="0.25"/>
    <row r="999" s="47" customFormat="1" ht="11.25" hidden="1" x14ac:dyDescent="0.25"/>
    <row r="1000" s="47" customFormat="1" ht="11.25" hidden="1" x14ac:dyDescent="0.25"/>
    <row r="1001" s="47" customFormat="1" ht="11.25" hidden="1" x14ac:dyDescent="0.25"/>
    <row r="1002" s="47" customFormat="1" ht="11.25" hidden="1" x14ac:dyDescent="0.25"/>
    <row r="1003" s="47" customFormat="1" ht="11.25" hidden="1" x14ac:dyDescent="0.25"/>
    <row r="1004" s="47" customFormat="1" ht="11.25" hidden="1" x14ac:dyDescent="0.25"/>
    <row r="1005" s="47" customFormat="1" ht="11.25" hidden="1" x14ac:dyDescent="0.25"/>
    <row r="1006" s="47" customFormat="1" ht="11.25" hidden="1" x14ac:dyDescent="0.25"/>
    <row r="1007" s="47" customFormat="1" ht="11.25" hidden="1" x14ac:dyDescent="0.25"/>
    <row r="1008" s="47" customFormat="1" ht="11.25" hidden="1" x14ac:dyDescent="0.25"/>
    <row r="1009" s="47" customFormat="1" ht="11.25" hidden="1" x14ac:dyDescent="0.25"/>
    <row r="1010" s="47" customFormat="1" ht="11.25" hidden="1" x14ac:dyDescent="0.25"/>
    <row r="1011" s="47" customFormat="1" ht="11.25" hidden="1" x14ac:dyDescent="0.25"/>
    <row r="1012" s="47" customFormat="1" ht="11.25" hidden="1" x14ac:dyDescent="0.25"/>
    <row r="1013" s="47" customFormat="1" ht="11.25" hidden="1" x14ac:dyDescent="0.25"/>
    <row r="1014" s="47" customFormat="1" ht="11.25" hidden="1" x14ac:dyDescent="0.25"/>
    <row r="1015" s="47" customFormat="1" ht="11.25" hidden="1" x14ac:dyDescent="0.25"/>
    <row r="1016" s="47" customFormat="1" ht="11.25" hidden="1" x14ac:dyDescent="0.25"/>
    <row r="1017" s="47" customFormat="1" ht="11.25" hidden="1" x14ac:dyDescent="0.25"/>
    <row r="1018" s="47" customFormat="1" ht="11.25" hidden="1" x14ac:dyDescent="0.25"/>
    <row r="1019" s="47" customFormat="1" ht="11.25" hidden="1" x14ac:dyDescent="0.25"/>
    <row r="1020" s="47" customFormat="1" ht="11.25" hidden="1" x14ac:dyDescent="0.25"/>
    <row r="1021" s="47" customFormat="1" ht="11.25" hidden="1" x14ac:dyDescent="0.25"/>
    <row r="1022" s="47" customFormat="1" ht="11.25" hidden="1" x14ac:dyDescent="0.25"/>
    <row r="1023" s="47" customFormat="1" ht="11.25" hidden="1" x14ac:dyDescent="0.25"/>
    <row r="1024" s="47" customFormat="1" ht="11.25" hidden="1" x14ac:dyDescent="0.25"/>
    <row r="1025" s="47" customFormat="1" ht="11.25" hidden="1" x14ac:dyDescent="0.25"/>
    <row r="1026" s="47" customFormat="1" ht="11.25" hidden="1" x14ac:dyDescent="0.25"/>
    <row r="1027" s="47" customFormat="1" ht="11.25" hidden="1" x14ac:dyDescent="0.25"/>
    <row r="1028" s="47" customFormat="1" ht="11.25" hidden="1" x14ac:dyDescent="0.25"/>
    <row r="1029" s="47" customFormat="1" ht="11.25" hidden="1" x14ac:dyDescent="0.25"/>
    <row r="1030" s="47" customFormat="1" ht="11.25" hidden="1" x14ac:dyDescent="0.25"/>
    <row r="1031" s="47" customFormat="1" ht="11.25" hidden="1" x14ac:dyDescent="0.25"/>
    <row r="1032" s="47" customFormat="1" ht="11.25" hidden="1" x14ac:dyDescent="0.25"/>
    <row r="1033" s="47" customFormat="1" ht="11.25" hidden="1" x14ac:dyDescent="0.25"/>
    <row r="1034" s="47" customFormat="1" ht="11.25" hidden="1" x14ac:dyDescent="0.25"/>
    <row r="1035" s="47" customFormat="1" ht="11.25" hidden="1" x14ac:dyDescent="0.25"/>
    <row r="1036" s="47" customFormat="1" ht="11.25" hidden="1" x14ac:dyDescent="0.25"/>
    <row r="1037" s="47" customFormat="1" ht="11.25" hidden="1" x14ac:dyDescent="0.25"/>
    <row r="1038" s="47" customFormat="1" ht="11.25" hidden="1" x14ac:dyDescent="0.25"/>
    <row r="1039" s="47" customFormat="1" ht="11.25" hidden="1" x14ac:dyDescent="0.25"/>
    <row r="1040" s="47" customFormat="1" ht="11.25" hidden="1" x14ac:dyDescent="0.25"/>
    <row r="1041" s="47" customFormat="1" ht="11.25" hidden="1" x14ac:dyDescent="0.25"/>
    <row r="1042" s="47" customFormat="1" ht="11.25" hidden="1" x14ac:dyDescent="0.25"/>
    <row r="1043" s="47" customFormat="1" ht="11.25" hidden="1" x14ac:dyDescent="0.25"/>
    <row r="1044" s="47" customFormat="1" ht="11.25" hidden="1" x14ac:dyDescent="0.25"/>
    <row r="1045" s="47" customFormat="1" ht="11.25" hidden="1" x14ac:dyDescent="0.25"/>
    <row r="1046" s="47" customFormat="1" ht="11.25" hidden="1" x14ac:dyDescent="0.25"/>
    <row r="1047" s="47" customFormat="1" ht="11.25" hidden="1" x14ac:dyDescent="0.25"/>
    <row r="1048" s="47" customFormat="1" ht="11.25" hidden="1" x14ac:dyDescent="0.25"/>
    <row r="1049" s="47" customFormat="1" ht="11.25" hidden="1" x14ac:dyDescent="0.25"/>
    <row r="1050" s="47" customFormat="1" ht="11.25" hidden="1" x14ac:dyDescent="0.25"/>
    <row r="1051" s="47" customFormat="1" ht="11.25" hidden="1" x14ac:dyDescent="0.25"/>
    <row r="1052" s="47" customFormat="1" ht="11.25" hidden="1" x14ac:dyDescent="0.25"/>
    <row r="1053" s="47" customFormat="1" ht="11.25" hidden="1" x14ac:dyDescent="0.25"/>
    <row r="1054" s="47" customFormat="1" ht="11.25" hidden="1" x14ac:dyDescent="0.25"/>
    <row r="1055" s="47" customFormat="1" ht="11.25" hidden="1" x14ac:dyDescent="0.25"/>
    <row r="1056" s="47" customFormat="1" ht="11.25" hidden="1" x14ac:dyDescent="0.25"/>
    <row r="1057" s="47" customFormat="1" ht="11.25" hidden="1" x14ac:dyDescent="0.25"/>
    <row r="1058" s="47" customFormat="1" ht="11.25" hidden="1" x14ac:dyDescent="0.25"/>
    <row r="1059" s="47" customFormat="1" ht="11.25" hidden="1" x14ac:dyDescent="0.25"/>
    <row r="1060" s="47" customFormat="1" ht="11.25" hidden="1" x14ac:dyDescent="0.25"/>
    <row r="1061" s="47" customFormat="1" ht="11.25" hidden="1" x14ac:dyDescent="0.25"/>
    <row r="1062" s="47" customFormat="1" ht="11.25" hidden="1" x14ac:dyDescent="0.25"/>
    <row r="1063" s="47" customFormat="1" ht="11.25" hidden="1" x14ac:dyDescent="0.25"/>
    <row r="1064" s="47" customFormat="1" ht="11.25" hidden="1" x14ac:dyDescent="0.25"/>
    <row r="1065" s="47" customFormat="1" ht="11.25" hidden="1" x14ac:dyDescent="0.25"/>
    <row r="1066" s="47" customFormat="1" ht="11.25" hidden="1" x14ac:dyDescent="0.25"/>
    <row r="1067" s="47" customFormat="1" ht="11.25" hidden="1" x14ac:dyDescent="0.25"/>
    <row r="1068" s="47" customFormat="1" ht="11.25" hidden="1" x14ac:dyDescent="0.25"/>
    <row r="1069" s="47" customFormat="1" ht="11.25" hidden="1" x14ac:dyDescent="0.25"/>
    <row r="1070" s="47" customFormat="1" ht="11.25" hidden="1" x14ac:dyDescent="0.25"/>
    <row r="1071" s="47" customFormat="1" ht="11.25" hidden="1" x14ac:dyDescent="0.25"/>
    <row r="1072" s="47" customFormat="1" ht="11.25" hidden="1" x14ac:dyDescent="0.25"/>
    <row r="1073" s="47" customFormat="1" ht="11.25" hidden="1" x14ac:dyDescent="0.25"/>
    <row r="1074" s="47" customFormat="1" ht="11.25" hidden="1" x14ac:dyDescent="0.25"/>
    <row r="1075" s="47" customFormat="1" ht="11.25" hidden="1" x14ac:dyDescent="0.25"/>
    <row r="1076" s="47" customFormat="1" ht="11.25" hidden="1" x14ac:dyDescent="0.25"/>
    <row r="1077" s="47" customFormat="1" ht="11.25" hidden="1" x14ac:dyDescent="0.25"/>
    <row r="1078" s="47" customFormat="1" ht="11.25" hidden="1" x14ac:dyDescent="0.25"/>
    <row r="1079" s="47" customFormat="1" ht="11.25" hidden="1" x14ac:dyDescent="0.25"/>
    <row r="1080" s="47" customFormat="1" ht="11.25" hidden="1" x14ac:dyDescent="0.25"/>
    <row r="1081" s="47" customFormat="1" ht="11.25" hidden="1" x14ac:dyDescent="0.25"/>
    <row r="1082" s="47" customFormat="1" ht="11.25" hidden="1" x14ac:dyDescent="0.25"/>
    <row r="1083" s="47" customFormat="1" ht="11.25" hidden="1" x14ac:dyDescent="0.25"/>
    <row r="1084" s="47" customFormat="1" ht="11.25" hidden="1" x14ac:dyDescent="0.25"/>
    <row r="1085" s="47" customFormat="1" ht="11.25" hidden="1" x14ac:dyDescent="0.25"/>
    <row r="1086" s="47" customFormat="1" ht="11.25" hidden="1" x14ac:dyDescent="0.25"/>
    <row r="1087" s="47" customFormat="1" ht="11.25" hidden="1" x14ac:dyDescent="0.25"/>
    <row r="1088" s="47" customFormat="1" ht="11.25" hidden="1" x14ac:dyDescent="0.25"/>
    <row r="1089" s="47" customFormat="1" ht="11.25" hidden="1" x14ac:dyDescent="0.25"/>
    <row r="1090" s="47" customFormat="1" ht="11.25" hidden="1" x14ac:dyDescent="0.25"/>
    <row r="1091" s="47" customFormat="1" ht="11.25" hidden="1" x14ac:dyDescent="0.25"/>
    <row r="1092" s="47" customFormat="1" ht="11.25" hidden="1" x14ac:dyDescent="0.25"/>
    <row r="1093" s="47" customFormat="1" ht="11.25" hidden="1" x14ac:dyDescent="0.25"/>
    <row r="1094" s="47" customFormat="1" ht="11.25" hidden="1" x14ac:dyDescent="0.25"/>
    <row r="1095" s="47" customFormat="1" ht="11.25" hidden="1" x14ac:dyDescent="0.25"/>
    <row r="1096" s="47" customFormat="1" ht="11.25" hidden="1" x14ac:dyDescent="0.25"/>
    <row r="1097" s="47" customFormat="1" ht="11.25" hidden="1" x14ac:dyDescent="0.25"/>
    <row r="1098" s="47" customFormat="1" ht="11.25" hidden="1" x14ac:dyDescent="0.25"/>
    <row r="1099" s="47" customFormat="1" ht="11.25" hidden="1" x14ac:dyDescent="0.25"/>
    <row r="1100" s="47" customFormat="1" ht="11.25" hidden="1" x14ac:dyDescent="0.25"/>
    <row r="1101" s="47" customFormat="1" ht="11.25" hidden="1" x14ac:dyDescent="0.25"/>
    <row r="1102" s="47" customFormat="1" ht="11.25" hidden="1" x14ac:dyDescent="0.25"/>
    <row r="1103" s="47" customFormat="1" ht="11.25" hidden="1" x14ac:dyDescent="0.25"/>
    <row r="1104" s="47" customFormat="1" ht="11.25" hidden="1" x14ac:dyDescent="0.25"/>
    <row r="1105" s="47" customFormat="1" ht="11.25" hidden="1" x14ac:dyDescent="0.25"/>
    <row r="1106" s="47" customFormat="1" ht="11.25" hidden="1" x14ac:dyDescent="0.25"/>
    <row r="1107" s="47" customFormat="1" ht="11.25" hidden="1" x14ac:dyDescent="0.25"/>
    <row r="1108" s="47" customFormat="1" ht="11.25" hidden="1" x14ac:dyDescent="0.25"/>
    <row r="1109" s="47" customFormat="1" ht="11.25" hidden="1" x14ac:dyDescent="0.25"/>
    <row r="1110" s="47" customFormat="1" ht="11.25" hidden="1" x14ac:dyDescent="0.25"/>
    <row r="1111" s="47" customFormat="1" ht="11.25" hidden="1" x14ac:dyDescent="0.25"/>
    <row r="1112" s="47" customFormat="1" ht="11.25" hidden="1" x14ac:dyDescent="0.25"/>
    <row r="1113" s="47" customFormat="1" ht="11.25" hidden="1" x14ac:dyDescent="0.25"/>
    <row r="1114" s="47" customFormat="1" ht="11.25" hidden="1" x14ac:dyDescent="0.25"/>
    <row r="1115" s="47" customFormat="1" ht="11.25" hidden="1" x14ac:dyDescent="0.25"/>
    <row r="1116" s="47" customFormat="1" ht="11.25" hidden="1" x14ac:dyDescent="0.25"/>
    <row r="1117" s="47" customFormat="1" ht="11.25" hidden="1" x14ac:dyDescent="0.25"/>
    <row r="1118" s="47" customFormat="1" ht="11.25" hidden="1" x14ac:dyDescent="0.25"/>
    <row r="1119" s="47" customFormat="1" ht="11.25" hidden="1" x14ac:dyDescent="0.25"/>
    <row r="1120" s="47" customFormat="1" ht="11.25" hidden="1" x14ac:dyDescent="0.25"/>
    <row r="1121" spans="4:57" s="47" customFormat="1" ht="11.25" hidden="1" x14ac:dyDescent="0.25"/>
    <row r="1122" spans="4:57" s="47" customFormat="1" ht="19.5" hidden="1" customHeight="1" x14ac:dyDescent="0.25"/>
    <row r="1123" spans="4:57" s="47" customFormat="1" ht="11.25" x14ac:dyDescent="0.25"/>
    <row r="1124" spans="4:57" s="7" customFormat="1" x14ac:dyDescent="0.25">
      <c r="D1124" s="105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</row>
    <row r="1125" spans="4:57" s="7" customFormat="1" x14ac:dyDescent="0.25">
      <c r="D1125" s="105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</row>
    <row r="1126" spans="4:57" s="7" customFormat="1" x14ac:dyDescent="0.25">
      <c r="D1126" s="105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</row>
    <row r="1127" spans="4:57" s="7" customFormat="1" x14ac:dyDescent="0.25">
      <c r="D1127" s="105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</row>
    <row r="1128" spans="4:57" s="7" customFormat="1" x14ac:dyDescent="0.25">
      <c r="D1128" s="105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</row>
    <row r="1129" spans="4:57" s="7" customFormat="1" x14ac:dyDescent="0.25">
      <c r="D1129" s="105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</row>
    <row r="1130" spans="4:57" s="7" customFormat="1" x14ac:dyDescent="0.25">
      <c r="D1130" s="105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</row>
    <row r="1131" spans="4:57" s="7" customFormat="1" x14ac:dyDescent="0.25">
      <c r="D1131" s="105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</row>
    <row r="1132" spans="4:57" s="7" customFormat="1" x14ac:dyDescent="0.25">
      <c r="D1132" s="105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</row>
    <row r="1133" spans="4:57" s="7" customFormat="1" x14ac:dyDescent="0.25">
      <c r="D1133" s="105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</row>
    <row r="1134" spans="4:57" s="7" customFormat="1" x14ac:dyDescent="0.25">
      <c r="D1134" s="105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</row>
    <row r="1135" spans="4:57" s="7" customFormat="1" x14ac:dyDescent="0.25">
      <c r="D1135" s="105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</row>
    <row r="1136" spans="4:57" s="7" customFormat="1" x14ac:dyDescent="0.25">
      <c r="D1136" s="105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</row>
    <row r="1137" spans="4:57" s="7" customFormat="1" x14ac:dyDescent="0.25">
      <c r="D1137" s="105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</row>
    <row r="1138" spans="4:57" s="7" customFormat="1" x14ac:dyDescent="0.25">
      <c r="D1138" s="105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</row>
    <row r="1139" spans="4:57" s="7" customFormat="1" x14ac:dyDescent="0.25">
      <c r="D1139" s="105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</row>
    <row r="1140" spans="4:57" s="7" customFormat="1" x14ac:dyDescent="0.25">
      <c r="D1140" s="105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</row>
    <row r="1141" spans="4:57" s="7" customFormat="1" x14ac:dyDescent="0.25">
      <c r="D1141" s="105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</row>
    <row r="1142" spans="4:57" s="7" customFormat="1" x14ac:dyDescent="0.25">
      <c r="D1142" s="105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</row>
    <row r="1143" spans="4:57" s="7" customFormat="1" x14ac:dyDescent="0.25">
      <c r="D1143" s="105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</row>
    <row r="1144" spans="4:57" s="7" customFormat="1" x14ac:dyDescent="0.25">
      <c r="D1144" s="105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</row>
    <row r="1145" spans="4:57" s="7" customFormat="1" x14ac:dyDescent="0.25">
      <c r="D1145" s="105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</row>
    <row r="1146" spans="4:57" s="7" customFormat="1" x14ac:dyDescent="0.25">
      <c r="D1146" s="105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</row>
    <row r="1147" spans="4:57" s="7" customFormat="1" x14ac:dyDescent="0.25">
      <c r="D1147" s="105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</row>
    <row r="1148" spans="4:57" x14ac:dyDescent="0.25"/>
    <row r="1149" spans="4:57" x14ac:dyDescent="0.25"/>
  </sheetData>
  <mergeCells count="4">
    <mergeCell ref="B65:L65"/>
    <mergeCell ref="B66:L66"/>
    <mergeCell ref="B67:L67"/>
    <mergeCell ref="B68:L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11.140625" style="7" customWidth="1"/>
    <col min="4" max="4" width="12.28515625" style="35" customWidth="1"/>
    <col min="5" max="11" width="12.140625" style="7" customWidth="1"/>
    <col min="12" max="12" width="10.85546875" style="56" customWidth="1"/>
    <col min="13" max="13" width="11.140625" style="56" customWidth="1"/>
    <col min="14" max="31" width="9.140625" style="56"/>
    <col min="32" max="32" width="9.5703125" style="56" bestFit="1" customWidth="1"/>
    <col min="33" max="16384" width="9.140625" style="56"/>
  </cols>
  <sheetData>
    <row r="1" spans="1:13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3" ht="23.25" x14ac:dyDescent="0.25">
      <c r="A2" s="3"/>
      <c r="B2" s="10" t="s">
        <v>292</v>
      </c>
      <c r="C2" s="11"/>
      <c r="D2" s="8"/>
      <c r="E2" s="3"/>
      <c r="F2" s="3"/>
      <c r="G2" s="3"/>
      <c r="H2" s="3"/>
      <c r="I2" s="3"/>
      <c r="J2" s="3"/>
      <c r="K2" s="3"/>
    </row>
    <row r="3" spans="1:13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3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</row>
    <row r="5" spans="1:1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</row>
    <row r="6" spans="1:13" ht="18" x14ac:dyDescent="0.25">
      <c r="A6" s="3"/>
      <c r="B6" s="36" t="s">
        <v>77</v>
      </c>
      <c r="C6" s="37"/>
      <c r="D6" s="38"/>
      <c r="E6" s="38"/>
      <c r="F6" s="38"/>
      <c r="G6" s="38"/>
      <c r="H6" s="38"/>
      <c r="I6" s="38"/>
      <c r="J6" s="38"/>
      <c r="K6" s="38"/>
    </row>
    <row r="7" spans="1:13" ht="11.25" customHeight="1" x14ac:dyDescent="0.25">
      <c r="A7" s="3"/>
      <c r="B7" s="36"/>
      <c r="C7" s="37"/>
      <c r="D7" s="38"/>
      <c r="E7" s="38"/>
      <c r="F7" s="38"/>
      <c r="G7" s="38"/>
      <c r="H7" s="38"/>
      <c r="I7" s="38"/>
      <c r="J7" s="38"/>
      <c r="K7" s="38"/>
    </row>
    <row r="8" spans="1:13" ht="11.25" customHeight="1" x14ac:dyDescent="0.25">
      <c r="A8" s="4"/>
      <c r="B8" s="17" t="s">
        <v>97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62" customFormat="1" ht="11.25" customHeight="1" x14ac:dyDescent="0.25">
      <c r="A9" s="57"/>
      <c r="B9" s="58" t="s">
        <v>102</v>
      </c>
      <c r="C9" s="57"/>
      <c r="D9" s="59" t="s">
        <v>98</v>
      </c>
      <c r="E9" s="60">
        <f t="shared" ref="E9:H9" si="0">SUM(E10:E12)</f>
        <v>12246</v>
      </c>
      <c r="F9" s="60">
        <f t="shared" si="0"/>
        <v>11714</v>
      </c>
      <c r="G9" s="60">
        <f t="shared" si="0"/>
        <v>14779</v>
      </c>
      <c r="H9" s="60">
        <f t="shared" si="0"/>
        <v>5623</v>
      </c>
      <c r="I9" s="60">
        <f>SUM(I10:I12)</f>
        <v>6606.43</v>
      </c>
      <c r="J9" s="61">
        <f>SUM(J10:J12)</f>
        <v>4918.53</v>
      </c>
      <c r="K9" s="61">
        <f>SUM(K10:K12)</f>
        <v>3483.569</v>
      </c>
      <c r="L9" s="151">
        <v>3480.1636879999992</v>
      </c>
      <c r="M9" s="151">
        <v>3344</v>
      </c>
    </row>
    <row r="10" spans="1:13" ht="11.25" customHeight="1" x14ac:dyDescent="0.25">
      <c r="A10" s="4"/>
      <c r="B10" s="21" t="s">
        <v>103</v>
      </c>
      <c r="C10" s="22"/>
      <c r="D10" s="20" t="s">
        <v>98</v>
      </c>
      <c r="E10" s="9">
        <v>9331</v>
      </c>
      <c r="F10" s="9">
        <v>9235</v>
      </c>
      <c r="G10" s="9">
        <v>8284</v>
      </c>
      <c r="H10" s="9">
        <v>1328</v>
      </c>
      <c r="I10" s="9">
        <v>1394.67</v>
      </c>
      <c r="J10" s="9">
        <v>1694.6699999999996</v>
      </c>
      <c r="K10" s="9">
        <v>1284.6120000000001</v>
      </c>
      <c r="L10" s="151">
        <v>1451.5230000000001</v>
      </c>
      <c r="M10" s="151">
        <v>1756</v>
      </c>
    </row>
    <row r="11" spans="1:13" ht="11.25" customHeight="1" x14ac:dyDescent="0.25">
      <c r="A11" s="4"/>
      <c r="B11" s="21" t="s">
        <v>104</v>
      </c>
      <c r="C11" s="22"/>
      <c r="D11" s="20" t="s">
        <v>98</v>
      </c>
      <c r="E11" s="9">
        <v>2915</v>
      </c>
      <c r="F11" s="9">
        <v>2479</v>
      </c>
      <c r="G11" s="9">
        <v>5779</v>
      </c>
      <c r="H11" s="9">
        <v>3771</v>
      </c>
      <c r="I11" s="9">
        <v>4736.29</v>
      </c>
      <c r="J11" s="9">
        <v>2236.145</v>
      </c>
      <c r="K11" s="9">
        <v>1467.058</v>
      </c>
      <c r="L11" s="151">
        <v>1028.2330000000002</v>
      </c>
      <c r="M11" s="151">
        <v>845</v>
      </c>
    </row>
    <row r="12" spans="1:13" ht="11.25" customHeight="1" x14ac:dyDescent="0.25">
      <c r="A12" s="4"/>
      <c r="B12" s="21" t="s">
        <v>105</v>
      </c>
      <c r="C12" s="22"/>
      <c r="D12" s="20" t="s">
        <v>98</v>
      </c>
      <c r="E12" s="9" t="s">
        <v>1</v>
      </c>
      <c r="F12" s="9" t="s">
        <v>1</v>
      </c>
      <c r="G12" s="9">
        <v>716</v>
      </c>
      <c r="H12" s="9">
        <v>524</v>
      </c>
      <c r="I12" s="9">
        <v>475.47</v>
      </c>
      <c r="J12" s="9">
        <v>987.71499999999992</v>
      </c>
      <c r="K12" s="9">
        <v>731.899</v>
      </c>
      <c r="L12" s="151">
        <v>1000.3630000000001</v>
      </c>
      <c r="M12" s="151">
        <v>743</v>
      </c>
    </row>
    <row r="13" spans="1:13" ht="11.25" customHeight="1" x14ac:dyDescent="0.25">
      <c r="A13" s="4"/>
      <c r="B13" s="58" t="s">
        <v>106</v>
      </c>
      <c r="C13" s="22"/>
      <c r="D13" s="20"/>
      <c r="E13" s="9">
        <v>6482</v>
      </c>
      <c r="F13" s="9">
        <v>7670</v>
      </c>
      <c r="G13" s="9">
        <v>14645</v>
      </c>
      <c r="H13" s="9">
        <f>H14+H15</f>
        <v>29034</v>
      </c>
      <c r="I13" s="9">
        <f>I15+I14</f>
        <v>32813</v>
      </c>
      <c r="J13" s="9">
        <f>J15+J14</f>
        <v>32275.541000000001</v>
      </c>
      <c r="K13" s="9">
        <f>K15+K14</f>
        <v>29606.231319999999</v>
      </c>
      <c r="L13" s="151">
        <v>31635.666999999998</v>
      </c>
      <c r="M13" s="151">
        <v>34442</v>
      </c>
    </row>
    <row r="14" spans="1:13" ht="11.25" customHeight="1" x14ac:dyDescent="0.25">
      <c r="A14" s="4"/>
      <c r="B14" s="21" t="s">
        <v>107</v>
      </c>
      <c r="C14" s="19"/>
      <c r="D14" s="20" t="s">
        <v>98</v>
      </c>
      <c r="E14" s="9" t="s">
        <v>1</v>
      </c>
      <c r="F14" s="9" t="s">
        <v>1</v>
      </c>
      <c r="G14" s="9" t="s">
        <v>1</v>
      </c>
      <c r="H14" s="9">
        <v>26407</v>
      </c>
      <c r="I14" s="9">
        <v>28317</v>
      </c>
      <c r="J14" s="9">
        <v>28222.095000000001</v>
      </c>
      <c r="K14" s="9">
        <v>26965.356</v>
      </c>
      <c r="L14" s="151">
        <v>27742.506000000001</v>
      </c>
      <c r="M14" s="151">
        <v>30691</v>
      </c>
    </row>
    <row r="15" spans="1:13" ht="11.25" customHeight="1" x14ac:dyDescent="0.25">
      <c r="A15" s="4"/>
      <c r="B15" s="21" t="s">
        <v>108</v>
      </c>
      <c r="C15" s="19"/>
      <c r="D15" s="24" t="s">
        <v>98</v>
      </c>
      <c r="E15" s="9" t="s">
        <v>1</v>
      </c>
      <c r="F15" s="9" t="s">
        <v>1</v>
      </c>
      <c r="G15" s="9" t="s">
        <v>1</v>
      </c>
      <c r="H15" s="9">
        <v>2627</v>
      </c>
      <c r="I15" s="9">
        <v>4496</v>
      </c>
      <c r="J15" s="9">
        <v>4053.4460000000004</v>
      </c>
      <c r="K15" s="9">
        <v>2640.8753199999992</v>
      </c>
      <c r="L15" s="151">
        <v>3893.1610000000001</v>
      </c>
      <c r="M15" s="151">
        <v>3751</v>
      </c>
    </row>
    <row r="16" spans="1:13" s="66" customFormat="1" ht="11.25" customHeight="1" x14ac:dyDescent="0.25">
      <c r="A16" s="63"/>
      <c r="B16" s="64" t="s">
        <v>109</v>
      </c>
      <c r="C16" s="40"/>
      <c r="D16" s="102" t="s">
        <v>98</v>
      </c>
      <c r="E16" s="65">
        <v>12246</v>
      </c>
      <c r="F16" s="65">
        <v>11713</v>
      </c>
      <c r="G16" s="65">
        <v>14477</v>
      </c>
      <c r="H16" s="65">
        <v>34657</v>
      </c>
      <c r="I16" s="65">
        <v>39419</v>
      </c>
      <c r="J16" s="65">
        <v>37194.071000000004</v>
      </c>
      <c r="K16" s="65">
        <f>K9+K13</f>
        <v>33089.800320000002</v>
      </c>
      <c r="L16" s="152">
        <v>35115.786000000015</v>
      </c>
      <c r="M16" s="218">
        <v>37786</v>
      </c>
    </row>
    <row r="17" spans="1:13" ht="11.25" customHeight="1" x14ac:dyDescent="0.25">
      <c r="A17" s="4"/>
      <c r="B17" s="19" t="s">
        <v>110</v>
      </c>
      <c r="C17" s="19"/>
      <c r="D17" s="24" t="s">
        <v>12</v>
      </c>
      <c r="E17" s="43">
        <v>0.53</v>
      </c>
      <c r="F17" s="43">
        <v>0.67</v>
      </c>
      <c r="G17" s="43">
        <v>0.84</v>
      </c>
      <c r="H17" s="43">
        <v>0.83</v>
      </c>
      <c r="I17" s="43">
        <v>0.83</v>
      </c>
      <c r="J17" s="43">
        <f>((J15+J14)/J16)</f>
        <v>0.86776037503396708</v>
      </c>
      <c r="K17" s="43">
        <f>((K15+K14)/K16)</f>
        <v>0.89472378296902333</v>
      </c>
      <c r="L17" s="153">
        <v>0.9</v>
      </c>
      <c r="M17" s="153">
        <v>0.91</v>
      </c>
    </row>
    <row r="18" spans="1:13" ht="11.25" customHeight="1" x14ac:dyDescent="0.25">
      <c r="A18" s="4"/>
      <c r="B18" s="19" t="s">
        <v>111</v>
      </c>
      <c r="C18" s="19"/>
      <c r="D18" s="25" t="s">
        <v>444</v>
      </c>
      <c r="E18" s="9">
        <v>1084</v>
      </c>
      <c r="F18" s="9">
        <v>1082</v>
      </c>
      <c r="G18" s="9">
        <v>1268</v>
      </c>
      <c r="H18" s="9">
        <v>431</v>
      </c>
      <c r="I18" s="9">
        <f>(I9*1000)/[46]Economic!G25</f>
        <v>435.7228597810315</v>
      </c>
      <c r="J18" s="9">
        <f>(J9*1000)/[46]Economic!H25</f>
        <v>327.36849433040533</v>
      </c>
      <c r="K18" s="9">
        <v>226</v>
      </c>
      <c r="L18" s="151">
        <v>220.27142407576099</v>
      </c>
      <c r="M18" s="151">
        <v>183</v>
      </c>
    </row>
    <row r="19" spans="1:13" ht="11.25" customHeight="1" x14ac:dyDescent="0.25">
      <c r="A19" s="4"/>
      <c r="B19" s="51" t="s">
        <v>112</v>
      </c>
      <c r="C19" s="22"/>
      <c r="D19" s="9" t="s">
        <v>444</v>
      </c>
      <c r="E19" s="42" t="s">
        <v>1</v>
      </c>
      <c r="F19" s="42" t="s">
        <v>1</v>
      </c>
      <c r="G19" s="42" t="s">
        <v>1</v>
      </c>
      <c r="H19" s="42" t="s">
        <v>1</v>
      </c>
      <c r="I19" s="42">
        <v>299</v>
      </c>
      <c r="J19" s="42">
        <v>267.71876647337899</v>
      </c>
      <c r="K19" s="42">
        <v>171</v>
      </c>
      <c r="L19" s="218">
        <v>155.03743347221067</v>
      </c>
      <c r="M19" s="218">
        <v>138</v>
      </c>
    </row>
    <row r="20" spans="1:13" ht="11.25" customHeight="1" x14ac:dyDescent="0.25">
      <c r="A20" s="4"/>
      <c r="B20" s="19" t="s">
        <v>113</v>
      </c>
      <c r="C20" s="22"/>
      <c r="D20" s="24"/>
      <c r="E20" s="9"/>
      <c r="F20" s="9"/>
      <c r="G20" s="9"/>
      <c r="H20" s="9"/>
      <c r="I20" s="9"/>
      <c r="J20" s="9"/>
      <c r="K20" s="9"/>
      <c r="L20" s="151"/>
      <c r="M20" s="151"/>
    </row>
    <row r="21" spans="1:13" ht="11.25" customHeight="1" x14ac:dyDescent="0.25">
      <c r="A21" s="4"/>
      <c r="B21" s="21" t="s">
        <v>114</v>
      </c>
      <c r="C21" s="9"/>
      <c r="D21" s="20" t="s">
        <v>98</v>
      </c>
      <c r="E21" s="9" t="s">
        <v>1</v>
      </c>
      <c r="F21" s="9" t="s">
        <v>1</v>
      </c>
      <c r="G21" s="9">
        <v>8478</v>
      </c>
      <c r="H21" s="9">
        <v>8792</v>
      </c>
      <c r="I21" s="9">
        <v>10406.85</v>
      </c>
      <c r="J21" s="9">
        <v>10756.6566</v>
      </c>
      <c r="K21" s="9">
        <v>10127.92396</v>
      </c>
      <c r="L21" s="151">
        <v>7756.0366899999999</v>
      </c>
      <c r="M21" s="151">
        <v>8452.3463000000011</v>
      </c>
    </row>
    <row r="22" spans="1:13" ht="11.25" customHeight="1" x14ac:dyDescent="0.25">
      <c r="A22" s="4"/>
      <c r="B22" s="21" t="s">
        <v>115</v>
      </c>
      <c r="C22" s="9"/>
      <c r="D22" s="26" t="s">
        <v>98</v>
      </c>
      <c r="E22" s="9" t="s">
        <v>1</v>
      </c>
      <c r="F22" s="9" t="s">
        <v>1</v>
      </c>
      <c r="G22" s="9">
        <v>3169</v>
      </c>
      <c r="H22" s="9">
        <v>825</v>
      </c>
      <c r="I22" s="9">
        <v>247.36</v>
      </c>
      <c r="J22" s="54">
        <v>856.5150000000001</v>
      </c>
      <c r="K22" s="54">
        <v>1864.1595000000002</v>
      </c>
      <c r="L22" s="151">
        <v>1442.5784000000001</v>
      </c>
      <c r="M22" s="151">
        <v>1131</v>
      </c>
    </row>
    <row r="23" spans="1:13" ht="11.25" customHeight="1" x14ac:dyDescent="0.25">
      <c r="A23" s="4"/>
      <c r="B23" s="21" t="s">
        <v>116</v>
      </c>
      <c r="C23" s="4"/>
      <c r="D23" s="30" t="s">
        <v>98</v>
      </c>
      <c r="E23" s="9" t="s">
        <v>1</v>
      </c>
      <c r="F23" s="9" t="s">
        <v>1</v>
      </c>
      <c r="G23" s="9">
        <v>26</v>
      </c>
      <c r="H23" s="9">
        <v>252</v>
      </c>
      <c r="I23" s="9">
        <v>0</v>
      </c>
      <c r="J23" s="31">
        <v>0</v>
      </c>
      <c r="K23" s="31">
        <v>0</v>
      </c>
      <c r="L23" s="151">
        <v>0</v>
      </c>
      <c r="M23" s="151">
        <v>0</v>
      </c>
    </row>
    <row r="24" spans="1:13" ht="11.25" customHeight="1" x14ac:dyDescent="0.25">
      <c r="A24" s="29"/>
      <c r="B24" s="21" t="s">
        <v>117</v>
      </c>
      <c r="C24" s="22"/>
      <c r="D24" s="30" t="s">
        <v>98</v>
      </c>
      <c r="E24" s="9" t="s">
        <v>1</v>
      </c>
      <c r="F24" s="9" t="s">
        <v>1</v>
      </c>
      <c r="G24" s="9">
        <v>177</v>
      </c>
      <c r="H24" s="9">
        <v>713</v>
      </c>
      <c r="I24" s="9">
        <v>187.22</v>
      </c>
      <c r="J24" s="31">
        <v>297.02699999999999</v>
      </c>
      <c r="K24" s="31">
        <v>374.78399999999999</v>
      </c>
      <c r="L24" s="151">
        <v>354.08399999999995</v>
      </c>
      <c r="M24" s="151">
        <v>184</v>
      </c>
    </row>
    <row r="25" spans="1:13" s="66" customFormat="1" ht="11.25" customHeight="1" x14ac:dyDescent="0.25">
      <c r="A25" s="63"/>
      <c r="B25" s="64" t="s">
        <v>118</v>
      </c>
      <c r="C25" s="40"/>
      <c r="D25" s="103" t="s">
        <v>98</v>
      </c>
      <c r="E25" s="65">
        <v>7203</v>
      </c>
      <c r="F25" s="65">
        <v>7486</v>
      </c>
      <c r="G25" s="65">
        <v>11850</v>
      </c>
      <c r="H25" s="65">
        <v>11339</v>
      </c>
      <c r="I25" s="65">
        <v>10841.42</v>
      </c>
      <c r="J25" s="65">
        <v>11910.1986</v>
      </c>
      <c r="K25" s="65">
        <f>SUM(K21:K24)</f>
        <v>12366.867459999999</v>
      </c>
      <c r="L25" s="152">
        <v>9552.6990900000001</v>
      </c>
      <c r="M25" s="218">
        <v>9767.3463000000011</v>
      </c>
    </row>
    <row r="26" spans="1:13" ht="11.25" customHeight="1" x14ac:dyDescent="0.25">
      <c r="A26" s="4"/>
      <c r="B26" s="22"/>
      <c r="C26" s="19"/>
      <c r="D26" s="20"/>
      <c r="E26" s="9"/>
      <c r="F26" s="9"/>
      <c r="G26" s="9"/>
      <c r="H26" s="9"/>
      <c r="I26" s="9"/>
      <c r="J26" s="9"/>
      <c r="K26" s="9"/>
    </row>
    <row r="27" spans="1:13" ht="18" x14ac:dyDescent="0.25">
      <c r="A27" s="3"/>
      <c r="B27" s="36" t="s">
        <v>119</v>
      </c>
      <c r="C27" s="37"/>
      <c r="D27" s="38"/>
      <c r="E27" s="38"/>
      <c r="F27" s="38"/>
      <c r="G27" s="38"/>
      <c r="H27" s="38"/>
      <c r="I27" s="38"/>
      <c r="J27" s="38"/>
      <c r="K27" s="38"/>
    </row>
    <row r="28" spans="1:13" ht="11.25" customHeight="1" x14ac:dyDescent="0.25">
      <c r="A28" s="4"/>
      <c r="B28" s="21"/>
      <c r="C28" s="19"/>
      <c r="D28" s="20"/>
      <c r="E28" s="9"/>
      <c r="F28" s="9"/>
      <c r="G28" s="9"/>
      <c r="H28" s="9"/>
      <c r="I28" s="9"/>
      <c r="J28" s="9"/>
      <c r="K28" s="9"/>
    </row>
    <row r="29" spans="1:13" ht="11.25" customHeight="1" x14ac:dyDescent="0.25">
      <c r="A29" s="4"/>
      <c r="B29" s="17" t="s">
        <v>120</v>
      </c>
      <c r="C29" s="18"/>
      <c r="D29" s="104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1.25" customHeight="1" x14ac:dyDescent="0.25">
      <c r="A30" s="39"/>
      <c r="B30" s="51" t="s">
        <v>121</v>
      </c>
      <c r="C30" s="51"/>
      <c r="D30" s="30" t="s">
        <v>100</v>
      </c>
      <c r="E30" s="52">
        <v>79411000</v>
      </c>
      <c r="F30" s="52">
        <v>69878000</v>
      </c>
      <c r="G30" s="52">
        <v>73978959</v>
      </c>
      <c r="H30" s="52">
        <v>128263798</v>
      </c>
      <c r="I30" s="52">
        <v>139160407</v>
      </c>
      <c r="J30" s="52">
        <v>155923760.956</v>
      </c>
      <c r="K30" s="52">
        <f>[46]waste!C15</f>
        <v>181959016.87105</v>
      </c>
      <c r="L30" s="52">
        <v>210088644.2755</v>
      </c>
      <c r="M30" s="173">
        <v>228292508.04786</v>
      </c>
    </row>
    <row r="31" spans="1:13" ht="11.25" customHeight="1" x14ac:dyDescent="0.25">
      <c r="A31" s="4"/>
      <c r="B31" s="22" t="s">
        <v>122</v>
      </c>
      <c r="C31" s="22"/>
      <c r="D31" s="30"/>
      <c r="E31" s="31"/>
      <c r="F31" s="31"/>
      <c r="G31" s="31"/>
      <c r="H31" s="31"/>
      <c r="I31" s="31"/>
      <c r="J31" s="31"/>
      <c r="K31" s="31"/>
      <c r="L31" s="31"/>
    </row>
    <row r="32" spans="1:13" ht="11.25" customHeight="1" x14ac:dyDescent="0.25">
      <c r="A32" s="4"/>
      <c r="B32" s="22" t="s">
        <v>123</v>
      </c>
      <c r="C32" s="4"/>
      <c r="D32" s="30" t="s">
        <v>100</v>
      </c>
      <c r="E32" s="31">
        <v>67944000</v>
      </c>
      <c r="F32" s="31">
        <v>59338000</v>
      </c>
      <c r="G32" s="31">
        <v>63116390</v>
      </c>
      <c r="H32" s="31">
        <v>117666813</v>
      </c>
      <c r="I32" s="31">
        <v>126616404</v>
      </c>
      <c r="J32" s="31">
        <v>143439734</v>
      </c>
      <c r="K32" s="31">
        <f>[46]waste!Y15</f>
        <v>169287547.72</v>
      </c>
      <c r="L32" s="31">
        <v>196841661</v>
      </c>
      <c r="M32" s="175">
        <v>212735775.5</v>
      </c>
    </row>
    <row r="33" spans="1:13" ht="11.25" customHeight="1" x14ac:dyDescent="0.25">
      <c r="A33" s="4"/>
      <c r="B33" s="22" t="s">
        <v>124</v>
      </c>
      <c r="C33" s="4"/>
      <c r="D33" s="30" t="s">
        <v>100</v>
      </c>
      <c r="E33" s="31">
        <v>10707000</v>
      </c>
      <c r="F33" s="31">
        <v>10495000</v>
      </c>
      <c r="G33" s="31">
        <v>10625666</v>
      </c>
      <c r="H33" s="31">
        <v>10575864</v>
      </c>
      <c r="I33" s="31">
        <v>12520295</v>
      </c>
      <c r="J33" s="31">
        <v>12469214</v>
      </c>
      <c r="K33" s="31">
        <f>[46]waste!Z15</f>
        <v>12627994.838</v>
      </c>
      <c r="L33" s="31">
        <v>13219029</v>
      </c>
      <c r="M33" s="175">
        <v>15539024.137</v>
      </c>
    </row>
    <row r="34" spans="1:13" ht="11.25" customHeight="1" x14ac:dyDescent="0.25">
      <c r="A34" s="4"/>
      <c r="B34" s="53" t="s">
        <v>125</v>
      </c>
      <c r="C34" s="4"/>
      <c r="D34" s="30" t="s">
        <v>100</v>
      </c>
      <c r="E34" s="31" t="s">
        <v>1</v>
      </c>
      <c r="F34" s="31" t="s">
        <v>1</v>
      </c>
      <c r="G34" s="31" t="s">
        <v>1</v>
      </c>
      <c r="H34" s="31" t="s">
        <v>1</v>
      </c>
      <c r="I34" s="31">
        <v>1179964</v>
      </c>
      <c r="J34" s="31">
        <v>1212822</v>
      </c>
      <c r="K34" s="31">
        <f>[46]waste!AB15</f>
        <v>1348599.4639999999</v>
      </c>
      <c r="L34" s="31">
        <v>1422168.9</v>
      </c>
      <c r="M34" s="175">
        <v>4350151.9210000001</v>
      </c>
    </row>
    <row r="35" spans="1:13" ht="11.25" customHeight="1" x14ac:dyDescent="0.25">
      <c r="A35" s="4"/>
      <c r="B35" s="53" t="s">
        <v>126</v>
      </c>
      <c r="C35" s="4"/>
      <c r="D35" s="30" t="s">
        <v>100</v>
      </c>
      <c r="E35" s="31" t="s">
        <v>1</v>
      </c>
      <c r="F35" s="31" t="s">
        <v>1</v>
      </c>
      <c r="G35" s="31" t="s">
        <v>1</v>
      </c>
      <c r="H35" s="31" t="s">
        <v>1</v>
      </c>
      <c r="I35" s="31">
        <f>I33-I34</f>
        <v>11340331</v>
      </c>
      <c r="J35" s="31">
        <f>J33-J34</f>
        <v>11256392</v>
      </c>
      <c r="K35" s="31">
        <f>[46]waste!AA15</f>
        <v>11279395.374</v>
      </c>
      <c r="L35" s="31">
        <v>11796859.767999999</v>
      </c>
      <c r="M35" s="175">
        <v>11188872.216</v>
      </c>
    </row>
    <row r="36" spans="1:13" ht="11.25" customHeight="1" x14ac:dyDescent="0.25">
      <c r="A36" s="4"/>
      <c r="B36" s="53" t="s">
        <v>127</v>
      </c>
      <c r="C36" s="4"/>
      <c r="D36" s="30" t="s">
        <v>12</v>
      </c>
      <c r="E36" s="31" t="s">
        <v>1</v>
      </c>
      <c r="F36" s="31" t="s">
        <v>1</v>
      </c>
      <c r="G36" s="31" t="s">
        <v>1</v>
      </c>
      <c r="H36" s="31" t="s">
        <v>1</v>
      </c>
      <c r="I36" s="45">
        <f>I34/I33</f>
        <v>9.4244105270682527E-2</v>
      </c>
      <c r="J36" s="45">
        <f>J34/J33</f>
        <v>9.7265312793573033E-2</v>
      </c>
      <c r="K36" s="45">
        <f>K34/K33</f>
        <v>0.10679442629654962</v>
      </c>
      <c r="L36" s="154">
        <v>0.11</v>
      </c>
      <c r="M36" s="154">
        <v>0.28000000000000003</v>
      </c>
    </row>
    <row r="37" spans="1:13" ht="11.25" customHeight="1" x14ac:dyDescent="0.25">
      <c r="A37" s="4"/>
      <c r="B37" s="21" t="s">
        <v>128</v>
      </c>
      <c r="C37" s="4"/>
      <c r="D37" s="30" t="s">
        <v>100</v>
      </c>
      <c r="E37" s="31">
        <f t="shared" ref="E37:G37" si="1">E30-E32-E33</f>
        <v>760000</v>
      </c>
      <c r="F37" s="31">
        <f t="shared" si="1"/>
        <v>45000</v>
      </c>
      <c r="G37" s="31">
        <f t="shared" si="1"/>
        <v>236903</v>
      </c>
      <c r="H37" s="31">
        <f>H30-H32-H33</f>
        <v>21121</v>
      </c>
      <c r="I37" s="31">
        <f>I30-I32-I33</f>
        <v>23708</v>
      </c>
      <c r="J37" s="31">
        <f>J30-J32-J33</f>
        <v>14812.956000000238</v>
      </c>
      <c r="K37" s="31">
        <f>[46]waste!AC15</f>
        <v>43474.31305000186</v>
      </c>
      <c r="L37" s="31">
        <v>27954.275499999523</v>
      </c>
      <c r="M37" s="175">
        <v>17708.410859990639</v>
      </c>
    </row>
    <row r="38" spans="1:13" ht="11.25" customHeight="1" x14ac:dyDescent="0.25">
      <c r="A38" s="4"/>
      <c r="B38" s="131" t="s">
        <v>129</v>
      </c>
      <c r="C38" s="4"/>
      <c r="D38" s="30"/>
      <c r="E38" s="31"/>
      <c r="F38" s="31"/>
      <c r="G38" s="31"/>
      <c r="H38" s="31"/>
      <c r="I38" s="31"/>
      <c r="J38" s="31"/>
      <c r="K38" s="31"/>
      <c r="L38" s="31"/>
    </row>
    <row r="39" spans="1:13" ht="11.25" customHeight="1" x14ac:dyDescent="0.25">
      <c r="A39" s="4"/>
      <c r="B39" s="22" t="s">
        <v>130</v>
      </c>
      <c r="C39" s="4"/>
      <c r="D39" s="30" t="s">
        <v>100</v>
      </c>
      <c r="E39" s="31">
        <v>79356000</v>
      </c>
      <c r="F39" s="31">
        <v>69843000</v>
      </c>
      <c r="G39" s="31">
        <v>73963349</v>
      </c>
      <c r="H39" s="31">
        <v>128250317</v>
      </c>
      <c r="I39" s="31">
        <v>139144579</v>
      </c>
      <c r="J39" s="31">
        <v>155918075.34600002</v>
      </c>
      <c r="K39" s="31">
        <f>[46]waste!E15</f>
        <v>181951431.57029998</v>
      </c>
      <c r="L39" s="31">
        <v>210080143</v>
      </c>
      <c r="M39" s="175">
        <v>222261929.5086</v>
      </c>
    </row>
    <row r="40" spans="1:13" ht="11.25" customHeight="1" x14ac:dyDescent="0.25">
      <c r="A40" s="4"/>
      <c r="B40" s="22" t="s">
        <v>131</v>
      </c>
      <c r="C40" s="4"/>
      <c r="D40" s="30" t="s">
        <v>100</v>
      </c>
      <c r="E40" s="31">
        <v>17000</v>
      </c>
      <c r="F40" s="31">
        <v>15000</v>
      </c>
      <c r="G40" s="31">
        <v>10610</v>
      </c>
      <c r="H40" s="31">
        <v>13481</v>
      </c>
      <c r="I40" s="31">
        <v>15828</v>
      </c>
      <c r="J40" s="31">
        <v>5685.61</v>
      </c>
      <c r="K40" s="31">
        <f>[46]waste!D15</f>
        <v>7585.3007500000003</v>
      </c>
      <c r="L40" s="31">
        <v>8502</v>
      </c>
      <c r="M40" s="175">
        <v>6030578.53926</v>
      </c>
    </row>
    <row r="41" spans="1:13" ht="11.25" customHeight="1" x14ac:dyDescent="0.25">
      <c r="A41" s="4"/>
      <c r="B41" s="131" t="s">
        <v>132</v>
      </c>
      <c r="C41" s="4"/>
      <c r="D41" s="30"/>
      <c r="E41" s="31"/>
      <c r="F41" s="31"/>
      <c r="G41" s="31"/>
      <c r="H41" s="31"/>
      <c r="I41" s="31"/>
      <c r="J41" s="31"/>
      <c r="K41" s="31"/>
      <c r="L41" s="31"/>
      <c r="M41" s="175"/>
    </row>
    <row r="42" spans="1:13" s="66" customFormat="1" ht="11.25" customHeight="1" x14ac:dyDescent="0.25">
      <c r="A42" s="63"/>
      <c r="B42" s="64" t="s">
        <v>133</v>
      </c>
      <c r="C42" s="63"/>
      <c r="D42" s="59" t="s">
        <v>100</v>
      </c>
      <c r="E42" s="67">
        <v>63624000</v>
      </c>
      <c r="F42" s="67">
        <v>56836000</v>
      </c>
      <c r="G42" s="67">
        <v>56132000</v>
      </c>
      <c r="H42" s="67">
        <v>99726341</v>
      </c>
      <c r="I42" s="67">
        <v>116631253</v>
      </c>
      <c r="J42" s="67">
        <v>134518856.583</v>
      </c>
      <c r="K42" s="67">
        <f>[46]waste!S15+[46]waste!V15</f>
        <v>141217837.01779997</v>
      </c>
      <c r="L42" s="52">
        <v>159015806</v>
      </c>
      <c r="M42" s="173">
        <v>180668648.30250001</v>
      </c>
    </row>
    <row r="43" spans="1:13" ht="11.25" customHeight="1" x14ac:dyDescent="0.25">
      <c r="A43" s="4"/>
      <c r="B43" s="21" t="s">
        <v>130</v>
      </c>
      <c r="C43" s="4"/>
      <c r="D43" s="30" t="s">
        <v>100</v>
      </c>
      <c r="E43" s="31" t="s">
        <v>1</v>
      </c>
      <c r="F43" s="31" t="s">
        <v>1</v>
      </c>
      <c r="G43" s="31" t="s">
        <v>1</v>
      </c>
      <c r="H43" s="31" t="s">
        <v>1</v>
      </c>
      <c r="I43" s="31" t="s">
        <v>1</v>
      </c>
      <c r="J43" s="31">
        <v>134514806.78200001</v>
      </c>
      <c r="K43" s="31">
        <f>[46]waste!U15+[46]waste!X15</f>
        <v>141215473.979</v>
      </c>
      <c r="L43" s="31">
        <v>159013767.51999998</v>
      </c>
      <c r="M43" s="175">
        <v>174643302.70370001</v>
      </c>
    </row>
    <row r="44" spans="1:13" ht="11.25" customHeight="1" x14ac:dyDescent="0.25">
      <c r="A44" s="4"/>
      <c r="B44" s="21" t="s">
        <v>131</v>
      </c>
      <c r="C44" s="4"/>
      <c r="D44" s="30" t="s">
        <v>100</v>
      </c>
      <c r="E44" s="31" t="s">
        <v>1</v>
      </c>
      <c r="F44" s="31" t="s">
        <v>1</v>
      </c>
      <c r="G44" s="31" t="s">
        <v>1</v>
      </c>
      <c r="H44" s="31" t="s">
        <v>1</v>
      </c>
      <c r="I44" s="31" t="s">
        <v>1</v>
      </c>
      <c r="J44" s="31">
        <v>4049.8009999999999</v>
      </c>
      <c r="K44" s="31">
        <f>[46]waste!T15+[46]waste!W15</f>
        <v>2363.0388000000003</v>
      </c>
      <c r="L44" s="31">
        <v>2038.7799999999997</v>
      </c>
      <c r="M44" s="175">
        <v>6025345.5988000007</v>
      </c>
    </row>
    <row r="45" spans="1:13" s="66" customFormat="1" ht="11.25" customHeight="1" x14ac:dyDescent="0.25">
      <c r="A45" s="63"/>
      <c r="B45" s="64" t="s">
        <v>134</v>
      </c>
      <c r="C45" s="63"/>
      <c r="D45" s="59"/>
      <c r="E45" s="67" t="s">
        <v>1</v>
      </c>
      <c r="F45" s="67" t="s">
        <v>1</v>
      </c>
      <c r="G45" s="67">
        <f>G49+G46</f>
        <v>14738000</v>
      </c>
      <c r="H45" s="67">
        <f>H49+H46</f>
        <v>28459330</v>
      </c>
      <c r="I45" s="67">
        <f>I49+I46</f>
        <v>22620708</v>
      </c>
      <c r="J45" s="67">
        <f>J49+J46</f>
        <v>21705608.107999999</v>
      </c>
      <c r="K45" s="67">
        <f>K49+K46</f>
        <v>31621854.435000006</v>
      </c>
      <c r="L45" s="52">
        <v>48573139.353600003</v>
      </c>
      <c r="M45" s="173">
        <v>54440600.69529999</v>
      </c>
    </row>
    <row r="46" spans="1:13" s="66" customFormat="1" ht="11.25" customHeight="1" x14ac:dyDescent="0.25">
      <c r="A46" s="63"/>
      <c r="B46" s="21" t="s">
        <v>136</v>
      </c>
      <c r="C46" s="63"/>
      <c r="D46" s="59" t="s">
        <v>100</v>
      </c>
      <c r="E46" s="67">
        <v>15802000</v>
      </c>
      <c r="F46" s="67">
        <v>12997000</v>
      </c>
      <c r="G46" s="67">
        <v>14738000</v>
      </c>
      <c r="H46" s="67">
        <v>28449579</v>
      </c>
      <c r="I46" s="67">
        <v>22611092</v>
      </c>
      <c r="J46" s="67">
        <v>21705333.978999998</v>
      </c>
      <c r="K46" s="67">
        <f>[46]waste!F15+[46]waste!I15</f>
        <v>31621524.850000005</v>
      </c>
      <c r="L46" s="52">
        <v>48571506.435600005</v>
      </c>
      <c r="M46" s="175">
        <v>54440005.249299996</v>
      </c>
    </row>
    <row r="47" spans="1:13" ht="11.25" customHeight="1" x14ac:dyDescent="0.25">
      <c r="A47" s="4"/>
      <c r="B47" s="53" t="s">
        <v>130</v>
      </c>
      <c r="C47" s="4"/>
      <c r="D47" s="30" t="s">
        <v>100</v>
      </c>
      <c r="E47" s="31" t="s">
        <v>1</v>
      </c>
      <c r="F47" s="31" t="s">
        <v>1</v>
      </c>
      <c r="G47" s="31" t="s">
        <v>1</v>
      </c>
      <c r="H47" s="31" t="s">
        <v>1</v>
      </c>
      <c r="I47" s="31" t="s">
        <v>1</v>
      </c>
      <c r="J47" s="31">
        <v>21703421.316</v>
      </c>
      <c r="K47" s="31">
        <f>[46]waste!H15+[46]waste!K15</f>
        <v>31616845.565000001</v>
      </c>
      <c r="L47" s="31">
        <v>48566648.736000001</v>
      </c>
      <c r="M47" s="175">
        <v>54437435.994299993</v>
      </c>
    </row>
    <row r="48" spans="1:13" ht="11.25" customHeight="1" x14ac:dyDescent="0.25">
      <c r="A48" s="4"/>
      <c r="B48" s="53" t="s">
        <v>131</v>
      </c>
      <c r="C48" s="4"/>
      <c r="D48" s="30" t="s">
        <v>100</v>
      </c>
      <c r="E48" s="31" t="s">
        <v>1</v>
      </c>
      <c r="F48" s="31" t="s">
        <v>1</v>
      </c>
      <c r="G48" s="31" t="s">
        <v>1</v>
      </c>
      <c r="H48" s="31" t="s">
        <v>1</v>
      </c>
      <c r="I48" s="31" t="s">
        <v>1</v>
      </c>
      <c r="J48" s="31">
        <v>1912.663</v>
      </c>
      <c r="K48" s="31">
        <f>[46]waste!G15+[46]waste!J15</f>
        <v>4679.2849999999999</v>
      </c>
      <c r="L48" s="31">
        <v>4857.6995999999999</v>
      </c>
      <c r="M48" s="175">
        <v>2569.2550000000001</v>
      </c>
    </row>
    <row r="49" spans="1:13" ht="11.25" customHeight="1" x14ac:dyDescent="0.25">
      <c r="A49" s="4" t="s">
        <v>15</v>
      </c>
      <c r="B49" s="21" t="s">
        <v>135</v>
      </c>
      <c r="C49" s="4"/>
      <c r="D49" s="30" t="s">
        <v>100</v>
      </c>
      <c r="E49" s="31" t="s">
        <v>1</v>
      </c>
      <c r="F49" s="31" t="s">
        <v>1</v>
      </c>
      <c r="G49" s="31">
        <v>0</v>
      </c>
      <c r="H49" s="31">
        <v>9751</v>
      </c>
      <c r="I49" s="31">
        <v>9616</v>
      </c>
      <c r="J49" s="31">
        <v>274.12900000000002</v>
      </c>
      <c r="K49" s="31">
        <f>K50+K51</f>
        <v>329.58499999999998</v>
      </c>
      <c r="L49" s="31">
        <v>1632.9179999999999</v>
      </c>
      <c r="M49" s="175">
        <v>595.44599999999991</v>
      </c>
    </row>
    <row r="50" spans="1:13" ht="11.25" customHeight="1" x14ac:dyDescent="0.25">
      <c r="A50" s="4"/>
      <c r="B50" s="53" t="s">
        <v>130</v>
      </c>
      <c r="C50" s="4"/>
      <c r="D50" s="30" t="s">
        <v>100</v>
      </c>
      <c r="E50" s="31" t="s">
        <v>1</v>
      </c>
      <c r="F50" s="31" t="s">
        <v>1</v>
      </c>
      <c r="G50" s="31" t="s">
        <v>1</v>
      </c>
      <c r="H50" s="31" t="s">
        <v>1</v>
      </c>
      <c r="I50" s="31" t="s">
        <v>1</v>
      </c>
      <c r="J50" s="31">
        <v>25.9</v>
      </c>
      <c r="K50" s="31">
        <f>[46]waste!O15+[46]waste!R15</f>
        <v>43.366000000000007</v>
      </c>
      <c r="L50" s="31">
        <v>61.826000000000001</v>
      </c>
      <c r="M50" s="175">
        <v>189.85299999999998</v>
      </c>
    </row>
    <row r="51" spans="1:13" ht="11.25" customHeight="1" x14ac:dyDescent="0.25">
      <c r="A51" s="4"/>
      <c r="B51" s="53" t="s">
        <v>131</v>
      </c>
      <c r="C51" s="4"/>
      <c r="D51" s="30" t="s">
        <v>100</v>
      </c>
      <c r="E51" s="31" t="s">
        <v>1</v>
      </c>
      <c r="F51" s="31" t="s">
        <v>1</v>
      </c>
      <c r="G51" s="31" t="s">
        <v>1</v>
      </c>
      <c r="H51" s="31" t="s">
        <v>1</v>
      </c>
      <c r="I51" s="31" t="s">
        <v>1</v>
      </c>
      <c r="J51" s="31">
        <v>248.22900000000004</v>
      </c>
      <c r="K51" s="31">
        <f>[46]waste!N15+[46]waste!Q15</f>
        <v>286.21899999999999</v>
      </c>
      <c r="L51" s="31">
        <v>1571.0919999999999</v>
      </c>
      <c r="M51" s="175">
        <v>405.59299999999996</v>
      </c>
    </row>
    <row r="52" spans="1:13" ht="11.25" customHeight="1" x14ac:dyDescent="0.25">
      <c r="A52" s="4"/>
      <c r="B52" s="51" t="s">
        <v>137</v>
      </c>
      <c r="C52" s="4"/>
      <c r="D52" s="30" t="s">
        <v>12</v>
      </c>
      <c r="E52" s="75">
        <v>0.2</v>
      </c>
      <c r="F52" s="75">
        <v>0.19</v>
      </c>
      <c r="G52" s="75">
        <v>0.2</v>
      </c>
      <c r="H52" s="75">
        <v>0.22</v>
      </c>
      <c r="I52" s="75">
        <v>0.16</v>
      </c>
      <c r="J52" s="75">
        <v>0.14000000000000001</v>
      </c>
      <c r="K52" s="75">
        <f>K46/K30</f>
        <v>0.17378377501571918</v>
      </c>
      <c r="L52" s="219">
        <v>0.23</v>
      </c>
      <c r="M52" s="219">
        <v>0.23</v>
      </c>
    </row>
    <row r="53" spans="1:13" ht="11.25" customHeight="1" x14ac:dyDescent="0.25">
      <c r="A53" s="4"/>
      <c r="B53" s="21" t="s">
        <v>460</v>
      </c>
      <c r="C53" s="4"/>
      <c r="D53" s="30" t="s">
        <v>12</v>
      </c>
      <c r="E53" s="31" t="s">
        <v>1</v>
      </c>
      <c r="F53" s="31" t="s">
        <v>1</v>
      </c>
      <c r="G53" s="31" t="s">
        <v>1</v>
      </c>
      <c r="H53" s="31" t="s">
        <v>1</v>
      </c>
      <c r="I53" s="31" t="s">
        <v>1</v>
      </c>
      <c r="J53" s="31" t="s">
        <v>1</v>
      </c>
      <c r="K53" s="31" t="s">
        <v>1</v>
      </c>
      <c r="L53" s="31" t="s">
        <v>1</v>
      </c>
      <c r="M53" s="154">
        <v>0.23</v>
      </c>
    </row>
    <row r="54" spans="1:13" ht="11.25" customHeight="1" x14ac:dyDescent="0.25">
      <c r="A54" s="4"/>
      <c r="B54" s="21" t="s">
        <v>461</v>
      </c>
      <c r="C54" s="4"/>
      <c r="D54" s="30" t="s">
        <v>12</v>
      </c>
      <c r="E54" s="31" t="s">
        <v>1</v>
      </c>
      <c r="F54" s="31" t="s">
        <v>1</v>
      </c>
      <c r="G54" s="31" t="s">
        <v>1</v>
      </c>
      <c r="H54" s="31" t="s">
        <v>1</v>
      </c>
      <c r="I54" s="31" t="s">
        <v>1</v>
      </c>
      <c r="J54" s="31" t="s">
        <v>1</v>
      </c>
      <c r="K54" s="31" t="s">
        <v>1</v>
      </c>
      <c r="L54" s="31" t="s">
        <v>1</v>
      </c>
      <c r="M54" s="154">
        <v>0.65</v>
      </c>
    </row>
    <row r="55" spans="1:13" ht="11.25" customHeight="1" x14ac:dyDescent="0.25">
      <c r="A55" s="4"/>
      <c r="B55" s="199"/>
      <c r="C55" s="4"/>
      <c r="D55" s="30"/>
      <c r="E55" s="31"/>
      <c r="F55" s="31"/>
      <c r="G55" s="31"/>
      <c r="H55" s="31"/>
      <c r="I55" s="31"/>
      <c r="J55" s="31"/>
      <c r="K55" s="31"/>
    </row>
    <row r="56" spans="1:13" ht="11.25" customHeight="1" x14ac:dyDescent="0.25">
      <c r="A56" s="4"/>
      <c r="B56" s="17" t="s">
        <v>448</v>
      </c>
      <c r="C56" s="18"/>
      <c r="D56" s="104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37.5" customHeight="1" x14ac:dyDescent="0.25">
      <c r="A57" s="4"/>
      <c r="B57" s="47"/>
      <c r="C57" s="4"/>
      <c r="D57" s="73" t="s">
        <v>138</v>
      </c>
      <c r="E57" s="73" t="s">
        <v>139</v>
      </c>
      <c r="F57" s="73" t="s">
        <v>140</v>
      </c>
      <c r="G57" s="31"/>
      <c r="H57" s="31"/>
      <c r="I57" s="31"/>
      <c r="J57" s="31"/>
      <c r="K57" s="31"/>
    </row>
    <row r="58" spans="1:13" s="66" customFormat="1" ht="11.25" customHeight="1" x14ac:dyDescent="0.2">
      <c r="A58" s="63"/>
      <c r="B58" s="64" t="s">
        <v>134</v>
      </c>
      <c r="C58" s="63"/>
      <c r="D58" s="155">
        <v>54435599.589999996</v>
      </c>
      <c r="E58" s="155">
        <v>5001.1053000000011</v>
      </c>
      <c r="F58" s="156">
        <v>54440600.695299998</v>
      </c>
      <c r="G58" s="67"/>
      <c r="H58" s="67"/>
      <c r="I58" s="67"/>
      <c r="J58" s="67"/>
      <c r="K58" s="67"/>
    </row>
    <row r="59" spans="1:13" ht="11.25" customHeight="1" x14ac:dyDescent="0.2">
      <c r="A59" s="4"/>
      <c r="B59" s="21" t="s">
        <v>130</v>
      </c>
      <c r="C59" s="4"/>
      <c r="D59" s="146">
        <v>54434415.455999993</v>
      </c>
      <c r="E59" s="146">
        <v>3210.3913000000007</v>
      </c>
      <c r="F59" s="149">
        <v>54437625.847299993</v>
      </c>
      <c r="G59" s="31"/>
      <c r="H59" s="31"/>
      <c r="I59" s="31"/>
      <c r="J59" s="31"/>
      <c r="K59" s="31"/>
    </row>
    <row r="60" spans="1:13" ht="11.25" customHeight="1" x14ac:dyDescent="0.2">
      <c r="A60" s="4"/>
      <c r="B60" s="53" t="s">
        <v>136</v>
      </c>
      <c r="C60" s="4"/>
      <c r="D60" s="146">
        <v>54434415.455999993</v>
      </c>
      <c r="E60" s="146">
        <v>3020.5383000000006</v>
      </c>
      <c r="F60" s="149">
        <v>54437435.994299993</v>
      </c>
      <c r="G60" s="31"/>
      <c r="H60" s="31"/>
      <c r="I60" s="31"/>
      <c r="J60" s="31"/>
      <c r="K60" s="31"/>
    </row>
    <row r="61" spans="1:13" ht="11.25" customHeight="1" x14ac:dyDescent="0.2">
      <c r="A61" s="4"/>
      <c r="B61" s="53" t="s">
        <v>135</v>
      </c>
      <c r="C61" s="4"/>
      <c r="D61" s="157">
        <v>0</v>
      </c>
      <c r="E61" s="157">
        <v>189.85299999999998</v>
      </c>
      <c r="F61" s="149">
        <v>189.85299999999998</v>
      </c>
      <c r="G61" s="31"/>
      <c r="H61" s="31"/>
      <c r="I61" s="31"/>
      <c r="J61" s="31"/>
      <c r="K61" s="31"/>
    </row>
    <row r="62" spans="1:13" ht="11.25" customHeight="1" x14ac:dyDescent="0.2">
      <c r="A62" s="4"/>
      <c r="B62" s="21" t="s">
        <v>131</v>
      </c>
      <c r="C62" s="4"/>
      <c r="D62" s="146">
        <v>1184.134</v>
      </c>
      <c r="E62" s="146">
        <v>1790.7139999999999</v>
      </c>
      <c r="F62" s="149">
        <v>2974.848</v>
      </c>
      <c r="G62" s="31"/>
      <c r="H62" s="31"/>
      <c r="I62" s="31"/>
      <c r="J62" s="31"/>
      <c r="K62" s="31"/>
    </row>
    <row r="63" spans="1:13" ht="11.25" customHeight="1" x14ac:dyDescent="0.2">
      <c r="A63" s="4"/>
      <c r="B63" s="53" t="s">
        <v>136</v>
      </c>
      <c r="C63" s="4"/>
      <c r="D63" s="146">
        <v>1013.8900000000001</v>
      </c>
      <c r="E63" s="146">
        <v>1555.365</v>
      </c>
      <c r="F63" s="149">
        <v>2569.2550000000001</v>
      </c>
      <c r="G63" s="31"/>
      <c r="H63" s="31"/>
      <c r="I63" s="31"/>
      <c r="J63" s="31"/>
      <c r="K63" s="31"/>
    </row>
    <row r="64" spans="1:13" ht="11.25" customHeight="1" x14ac:dyDescent="0.2">
      <c r="A64" s="4"/>
      <c r="B64" s="53" t="s">
        <v>135</v>
      </c>
      <c r="C64" s="4"/>
      <c r="D64" s="146">
        <v>170.24399999999997</v>
      </c>
      <c r="E64" s="146">
        <v>235.34900000000002</v>
      </c>
      <c r="F64" s="149">
        <v>405.59299999999996</v>
      </c>
      <c r="G64" s="31"/>
      <c r="H64" s="31"/>
      <c r="I64" s="31"/>
      <c r="J64" s="31"/>
      <c r="K64" s="31"/>
    </row>
    <row r="65" spans="1:13" s="66" customFormat="1" ht="11.25" customHeight="1" x14ac:dyDescent="0.2">
      <c r="A65" s="63"/>
      <c r="B65" s="64" t="s">
        <v>141</v>
      </c>
      <c r="C65" s="63"/>
      <c r="D65" s="156">
        <v>180667724.389</v>
      </c>
      <c r="E65" s="156">
        <v>923.91350000000011</v>
      </c>
      <c r="F65" s="156">
        <v>180668648.30250001</v>
      </c>
      <c r="G65" s="67"/>
      <c r="H65" s="67"/>
      <c r="I65" s="67"/>
      <c r="J65" s="67"/>
      <c r="K65" s="67"/>
    </row>
    <row r="66" spans="1:13" ht="11.25" customHeight="1" x14ac:dyDescent="0.2">
      <c r="A66" s="4"/>
      <c r="B66" s="21" t="s">
        <v>130</v>
      </c>
      <c r="C66" s="4"/>
      <c r="D66" s="146">
        <v>174642763.06299999</v>
      </c>
      <c r="E66" s="146">
        <v>539.64070000000004</v>
      </c>
      <c r="F66" s="149">
        <v>174643302.70370001</v>
      </c>
      <c r="G66" s="31"/>
      <c r="H66" s="31"/>
      <c r="I66" s="31"/>
      <c r="J66" s="31"/>
      <c r="K66" s="31"/>
    </row>
    <row r="67" spans="1:13" ht="11.25" customHeight="1" x14ac:dyDescent="0.2">
      <c r="A67" s="4"/>
      <c r="B67" s="21" t="s">
        <v>131</v>
      </c>
      <c r="C67" s="4"/>
      <c r="D67" s="146">
        <v>6024961.3260000004</v>
      </c>
      <c r="E67" s="146">
        <v>384.27280000000007</v>
      </c>
      <c r="F67" s="149">
        <v>6025345.5988000007</v>
      </c>
      <c r="G67" s="31"/>
      <c r="H67" s="31"/>
      <c r="I67" s="31"/>
      <c r="J67" s="31"/>
      <c r="K67" s="31"/>
    </row>
    <row r="68" spans="1:13" ht="11.25" customHeight="1" x14ac:dyDescent="0.25">
      <c r="A68" s="4"/>
      <c r="B68" s="22"/>
      <c r="C68" s="4"/>
      <c r="D68" s="30"/>
      <c r="E68" s="31"/>
      <c r="F68" s="31"/>
      <c r="G68" s="31"/>
      <c r="H68" s="31"/>
      <c r="I68" s="31"/>
      <c r="J68" s="31"/>
      <c r="K68" s="31"/>
    </row>
    <row r="69" spans="1:13" ht="18" x14ac:dyDescent="0.25">
      <c r="A69" s="3"/>
      <c r="B69" s="36" t="s">
        <v>142</v>
      </c>
      <c r="C69" s="37"/>
      <c r="D69" s="38"/>
      <c r="E69" s="38"/>
      <c r="F69" s="38"/>
      <c r="G69" s="38"/>
      <c r="H69" s="38"/>
      <c r="I69" s="38"/>
      <c r="J69" s="38"/>
      <c r="K69" s="38"/>
    </row>
    <row r="70" spans="1:13" ht="11.25" customHeight="1" x14ac:dyDescent="0.25">
      <c r="A70" s="4"/>
      <c r="B70" s="22"/>
      <c r="C70" s="4"/>
      <c r="D70" s="30"/>
      <c r="E70" s="31"/>
      <c r="F70" s="31"/>
      <c r="G70" s="31"/>
      <c r="H70" s="31"/>
      <c r="I70" s="31"/>
      <c r="J70" s="31"/>
      <c r="K70" s="31"/>
    </row>
    <row r="71" spans="1:13" ht="11.25" customHeight="1" x14ac:dyDescent="0.25">
      <c r="A71" s="4"/>
      <c r="B71" s="17" t="s">
        <v>321</v>
      </c>
      <c r="C71" s="18"/>
      <c r="D71" s="104"/>
      <c r="E71" s="109"/>
      <c r="F71" s="109"/>
      <c r="G71" s="109"/>
      <c r="H71" s="109"/>
      <c r="I71" s="109"/>
      <c r="J71" s="109"/>
      <c r="K71" s="109"/>
      <c r="L71" s="109"/>
      <c r="M71" s="109"/>
    </row>
    <row r="72" spans="1:13" ht="11.25" customHeight="1" x14ac:dyDescent="0.25">
      <c r="A72" s="4"/>
      <c r="B72" s="22" t="s">
        <v>143</v>
      </c>
      <c r="C72" s="4"/>
      <c r="D72" s="30" t="s">
        <v>100</v>
      </c>
      <c r="E72" s="68">
        <v>304</v>
      </c>
      <c r="F72" s="68">
        <v>614</v>
      </c>
      <c r="G72" s="68">
        <v>847</v>
      </c>
      <c r="H72" s="68">
        <v>983</v>
      </c>
      <c r="I72" s="68">
        <v>1029.58</v>
      </c>
      <c r="J72" s="68">
        <v>954.14300000000014</v>
      </c>
      <c r="K72" s="68">
        <v>847</v>
      </c>
      <c r="L72" s="68">
        <v>1064.0350000000001</v>
      </c>
      <c r="M72" s="198">
        <v>1150.5178000000001</v>
      </c>
    </row>
    <row r="73" spans="1:13" ht="11.25" customHeight="1" x14ac:dyDescent="0.25">
      <c r="A73" s="4"/>
      <c r="B73" s="22" t="s">
        <v>144</v>
      </c>
      <c r="C73" s="4"/>
      <c r="D73" s="30" t="s">
        <v>100</v>
      </c>
      <c r="E73" s="68">
        <v>1493</v>
      </c>
      <c r="F73" s="68">
        <v>1361</v>
      </c>
      <c r="G73" s="68">
        <v>1608</v>
      </c>
      <c r="H73" s="68">
        <v>2500</v>
      </c>
      <c r="I73" s="68">
        <v>2918.56</v>
      </c>
      <c r="J73" s="68">
        <v>2531.9889999999996</v>
      </c>
      <c r="K73" s="68">
        <v>2789</v>
      </c>
      <c r="L73" s="68">
        <v>3472.0410000000002</v>
      </c>
      <c r="M73" s="198">
        <v>4231.9609999999993</v>
      </c>
    </row>
    <row r="74" spans="1:13" ht="11.25" customHeight="1" x14ac:dyDescent="0.25">
      <c r="A74" s="4"/>
      <c r="B74" s="22" t="s">
        <v>145</v>
      </c>
      <c r="C74" s="4"/>
      <c r="D74" s="30" t="s">
        <v>100</v>
      </c>
      <c r="E74" s="68">
        <v>1852</v>
      </c>
      <c r="F74" s="68">
        <v>1823</v>
      </c>
      <c r="G74" s="68">
        <v>2153</v>
      </c>
      <c r="H74" s="68">
        <v>2983</v>
      </c>
      <c r="I74" s="68">
        <v>3037.43</v>
      </c>
      <c r="J74" s="68">
        <v>2817.54</v>
      </c>
      <c r="K74" s="68">
        <v>2798</v>
      </c>
      <c r="L74" s="68">
        <v>3455.4306000000001</v>
      </c>
      <c r="M74" s="198">
        <v>3951.1866</v>
      </c>
    </row>
    <row r="75" spans="1:13" ht="11.25" customHeight="1" x14ac:dyDescent="0.25">
      <c r="A75" s="4"/>
      <c r="B75" s="22" t="s">
        <v>322</v>
      </c>
      <c r="C75" s="4"/>
      <c r="D75" s="30" t="s">
        <v>100</v>
      </c>
      <c r="E75" s="68">
        <v>4125</v>
      </c>
      <c r="F75" s="68">
        <v>4619</v>
      </c>
      <c r="G75" s="68">
        <v>4565</v>
      </c>
      <c r="H75" s="68">
        <v>4973</v>
      </c>
      <c r="I75" s="68">
        <v>4458</v>
      </c>
      <c r="J75" s="68">
        <v>4772.5250000000005</v>
      </c>
      <c r="K75" s="68">
        <v>2946</v>
      </c>
      <c r="L75" s="68">
        <v>5703.0572000000002</v>
      </c>
      <c r="M75" s="198">
        <v>7465.3353999999999</v>
      </c>
    </row>
    <row r="76" spans="1:13" ht="11.25" customHeight="1" x14ac:dyDescent="0.25">
      <c r="A76" s="4"/>
      <c r="B76" s="22" t="s">
        <v>147</v>
      </c>
      <c r="C76" s="4"/>
      <c r="D76" s="30" t="s">
        <v>100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8">
        <v>0</v>
      </c>
      <c r="M76" s="198">
        <v>0</v>
      </c>
    </row>
    <row r="77" spans="1:13" ht="11.25" customHeight="1" x14ac:dyDescent="0.25">
      <c r="A77" s="4"/>
      <c r="B77" s="22" t="s">
        <v>148</v>
      </c>
      <c r="C77" s="4"/>
      <c r="D77" s="30" t="s">
        <v>100</v>
      </c>
      <c r="E77" s="70" t="s">
        <v>1</v>
      </c>
      <c r="F77" s="70" t="s">
        <v>1</v>
      </c>
      <c r="G77" s="70" t="s">
        <v>1</v>
      </c>
      <c r="H77" s="70" t="s">
        <v>1</v>
      </c>
      <c r="I77" s="70" t="s">
        <v>1</v>
      </c>
      <c r="J77" s="69">
        <v>1080.5650000000001</v>
      </c>
      <c r="K77" s="69">
        <v>1004</v>
      </c>
      <c r="L77" s="68">
        <v>1193.770980002</v>
      </c>
      <c r="M77" s="198">
        <v>1334.6865000000005</v>
      </c>
    </row>
    <row r="78" spans="1:13" ht="11.25" customHeight="1" x14ac:dyDescent="0.25">
      <c r="A78" s="4"/>
      <c r="B78" s="22" t="s">
        <v>149</v>
      </c>
      <c r="C78" s="4"/>
      <c r="D78" s="30" t="s">
        <v>100</v>
      </c>
      <c r="E78" s="70" t="s">
        <v>1</v>
      </c>
      <c r="F78" s="70" t="s">
        <v>1</v>
      </c>
      <c r="G78" s="70" t="s">
        <v>1</v>
      </c>
      <c r="H78" s="70" t="s">
        <v>1</v>
      </c>
      <c r="I78" s="70" t="s">
        <v>1</v>
      </c>
      <c r="J78" s="69">
        <v>0</v>
      </c>
      <c r="K78" s="69">
        <v>0</v>
      </c>
      <c r="L78" s="68">
        <v>0</v>
      </c>
      <c r="M78" s="198">
        <v>0</v>
      </c>
    </row>
    <row r="79" spans="1:13" ht="11.25" customHeight="1" x14ac:dyDescent="0.25">
      <c r="A79" s="4"/>
      <c r="B79" s="22" t="s">
        <v>150</v>
      </c>
      <c r="C79" s="4"/>
      <c r="D79" s="30" t="s">
        <v>100</v>
      </c>
      <c r="E79" s="70" t="s">
        <v>1</v>
      </c>
      <c r="F79" s="70" t="s">
        <v>1</v>
      </c>
      <c r="G79" s="70" t="s">
        <v>1</v>
      </c>
      <c r="H79" s="70" t="s">
        <v>1</v>
      </c>
      <c r="I79" s="70" t="s">
        <v>1</v>
      </c>
      <c r="J79" s="71">
        <v>0.27100099999999999</v>
      </c>
      <c r="K79" s="71">
        <v>0.17</v>
      </c>
      <c r="L79" s="68">
        <v>5.1180099999999999</v>
      </c>
      <c r="M79" s="198">
        <v>5.15801</v>
      </c>
    </row>
    <row r="80" spans="1:13" ht="11.25" customHeight="1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</row>
    <row r="81" spans="1:82" ht="18" x14ac:dyDescent="0.25">
      <c r="A81" s="3"/>
      <c r="B81" s="36" t="s">
        <v>445</v>
      </c>
      <c r="C81" s="37"/>
      <c r="D81" s="38"/>
      <c r="E81" s="38"/>
      <c r="F81" s="38"/>
      <c r="G81" s="38"/>
      <c r="H81" s="38"/>
      <c r="I81" s="38"/>
      <c r="J81" s="38"/>
      <c r="K81" s="38"/>
    </row>
    <row r="82" spans="1:82" ht="11.25" customHeight="1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</row>
    <row r="83" spans="1:82" ht="11.25" customHeight="1" x14ac:dyDescent="0.25">
      <c r="A83" s="4"/>
      <c r="B83" s="17" t="s">
        <v>151</v>
      </c>
      <c r="C83" s="18"/>
      <c r="D83" s="104"/>
      <c r="E83" s="18"/>
      <c r="F83" s="18"/>
      <c r="G83" s="18"/>
      <c r="H83" s="18"/>
      <c r="I83" s="18"/>
      <c r="J83" s="18"/>
      <c r="K83" s="18"/>
      <c r="L83" s="18"/>
      <c r="M83" s="18"/>
    </row>
    <row r="84" spans="1:82" ht="11.25" customHeight="1" x14ac:dyDescent="0.25">
      <c r="A84" s="4"/>
      <c r="B84" s="22" t="s">
        <v>152</v>
      </c>
      <c r="C84" s="4"/>
      <c r="D84" s="30" t="s">
        <v>101</v>
      </c>
      <c r="E84" s="68">
        <v>12343</v>
      </c>
      <c r="F84" s="68">
        <v>14543</v>
      </c>
      <c r="G84" s="68">
        <v>19285</v>
      </c>
      <c r="H84" s="68">
        <v>20101</v>
      </c>
      <c r="I84" s="68">
        <v>19910</v>
      </c>
      <c r="J84" s="68">
        <v>19152.829700000002</v>
      </c>
      <c r="K84" s="68">
        <v>25952.079172999998</v>
      </c>
      <c r="L84" s="68">
        <v>32634.458613999999</v>
      </c>
      <c r="M84" s="198">
        <v>33887.219899999996</v>
      </c>
    </row>
    <row r="85" spans="1:82" ht="11.25" customHeight="1" x14ac:dyDescent="0.25">
      <c r="A85" s="4"/>
      <c r="B85" s="22" t="s">
        <v>153</v>
      </c>
      <c r="C85" s="4"/>
      <c r="D85" s="30" t="s">
        <v>101</v>
      </c>
      <c r="E85" s="68" t="s">
        <v>1</v>
      </c>
      <c r="F85" s="68">
        <v>1078</v>
      </c>
      <c r="G85" s="68">
        <v>2482</v>
      </c>
      <c r="H85" s="68">
        <v>1271</v>
      </c>
      <c r="I85" s="68">
        <v>557</v>
      </c>
      <c r="J85" s="68">
        <v>601.05250000000012</v>
      </c>
      <c r="K85" s="68">
        <v>1329</v>
      </c>
      <c r="L85" s="68">
        <v>882.00679999999988</v>
      </c>
      <c r="M85" s="198">
        <v>1676.0676999999996</v>
      </c>
    </row>
    <row r="86" spans="1:82" ht="11.25" customHeight="1" x14ac:dyDescent="0.25">
      <c r="A86" s="4"/>
      <c r="B86" s="22" t="s">
        <v>278</v>
      </c>
      <c r="C86" s="4"/>
      <c r="D86" s="30" t="s">
        <v>101</v>
      </c>
      <c r="E86" s="68" t="s">
        <v>1</v>
      </c>
      <c r="F86" s="68">
        <v>1516</v>
      </c>
      <c r="G86" s="68">
        <v>261</v>
      </c>
      <c r="H86" s="68">
        <v>471</v>
      </c>
      <c r="I86" s="68">
        <v>232</v>
      </c>
      <c r="J86" s="68">
        <v>135.69999999999999</v>
      </c>
      <c r="K86" s="68">
        <v>1404.29</v>
      </c>
      <c r="L86" s="68">
        <v>290</v>
      </c>
      <c r="M86" s="198">
        <v>464.3562</v>
      </c>
    </row>
    <row r="87" spans="1:82" ht="11.25" customHeight="1" x14ac:dyDescent="0.25">
      <c r="A87" s="4"/>
      <c r="B87" s="22" t="s">
        <v>155</v>
      </c>
      <c r="C87" s="4"/>
      <c r="D87" s="30" t="s">
        <v>101</v>
      </c>
      <c r="E87" s="68">
        <v>8897</v>
      </c>
      <c r="F87" s="68">
        <v>8533</v>
      </c>
      <c r="G87" s="68">
        <v>11411</v>
      </c>
      <c r="H87" s="68">
        <v>11995</v>
      </c>
      <c r="I87" s="68">
        <v>12694</v>
      </c>
      <c r="J87" s="68">
        <v>11375.710000000001</v>
      </c>
      <c r="K87" s="68">
        <v>11838</v>
      </c>
      <c r="L87" s="68">
        <v>12314.697200000001</v>
      </c>
      <c r="M87" s="198">
        <v>13894.968700000001</v>
      </c>
    </row>
    <row r="88" spans="1:82" ht="11.25" customHeight="1" x14ac:dyDescent="0.25">
      <c r="A88" s="4"/>
      <c r="B88" s="21"/>
      <c r="C88" s="4"/>
      <c r="D88" s="30"/>
    </row>
    <row r="89" spans="1:82" s="2" customFormat="1" ht="11.25" customHeight="1" x14ac:dyDescent="0.25">
      <c r="A89" s="4"/>
      <c r="B89" s="17" t="s">
        <v>447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4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</row>
    <row r="90" spans="1:82" s="133" customFormat="1" ht="11.25" customHeight="1" x14ac:dyDescent="0.25">
      <c r="A90" s="4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</row>
    <row r="91" spans="1:82" s="133" customFormat="1" ht="102" x14ac:dyDescent="0.25">
      <c r="A91" s="4"/>
      <c r="B91" s="132"/>
      <c r="C91" s="134" t="s">
        <v>379</v>
      </c>
      <c r="D91" s="134" t="s">
        <v>380</v>
      </c>
      <c r="E91" s="135"/>
      <c r="F91" s="136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</row>
    <row r="92" spans="1:82" s="133" customFormat="1" x14ac:dyDescent="0.25">
      <c r="A92" s="4"/>
      <c r="B92" s="160" t="s">
        <v>381</v>
      </c>
      <c r="E92" s="136"/>
      <c r="F92" s="136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</row>
    <row r="93" spans="1:82" s="133" customFormat="1" ht="11.25" customHeight="1" x14ac:dyDescent="0.25">
      <c r="A93" s="29"/>
      <c r="B93" s="136" t="s">
        <v>382</v>
      </c>
      <c r="C93" s="136">
        <v>270</v>
      </c>
      <c r="D93" s="136">
        <v>695</v>
      </c>
      <c r="E93" s="136"/>
      <c r="F93" s="136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</row>
    <row r="94" spans="1:82" s="133" customFormat="1" ht="11.25" customHeight="1" x14ac:dyDescent="0.25">
      <c r="A94" s="4"/>
      <c r="B94" s="136" t="s">
        <v>383</v>
      </c>
      <c r="C94" s="136">
        <v>7</v>
      </c>
      <c r="D94" s="136">
        <v>15</v>
      </c>
      <c r="E94" s="136"/>
      <c r="F94" s="136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</row>
    <row r="95" spans="1:82" s="133" customFormat="1" ht="11.25" customHeight="1" x14ac:dyDescent="0.25">
      <c r="A95" s="4"/>
      <c r="B95" s="136" t="s">
        <v>384</v>
      </c>
      <c r="C95" s="136">
        <v>6</v>
      </c>
      <c r="D95" s="136">
        <v>21</v>
      </c>
      <c r="E95" s="136"/>
      <c r="F95" s="136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</row>
    <row r="96" spans="1:82" s="133" customFormat="1" ht="11.25" customHeight="1" x14ac:dyDescent="0.25">
      <c r="A96" s="4"/>
      <c r="B96" s="136" t="s">
        <v>385</v>
      </c>
      <c r="C96" s="136">
        <v>0</v>
      </c>
      <c r="D96" s="136">
        <v>4</v>
      </c>
      <c r="E96" s="136"/>
      <c r="F96" s="136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</row>
    <row r="97" spans="1:17" s="133" customFormat="1" ht="11.25" customHeight="1" x14ac:dyDescent="0.25">
      <c r="A97" s="4"/>
      <c r="B97" s="136" t="s">
        <v>386</v>
      </c>
      <c r="C97" s="136">
        <v>0</v>
      </c>
      <c r="D97" s="136">
        <v>5</v>
      </c>
      <c r="E97" s="136"/>
      <c r="F97" s="136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</row>
    <row r="98" spans="1:17" s="133" customFormat="1" ht="11.25" customHeight="1" x14ac:dyDescent="0.25">
      <c r="A98" s="4"/>
      <c r="B98" s="137" t="s">
        <v>387</v>
      </c>
      <c r="C98" s="136"/>
      <c r="D98" s="136"/>
      <c r="E98" s="136"/>
      <c r="F98" s="136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</row>
    <row r="99" spans="1:17" s="133" customFormat="1" ht="11.25" customHeight="1" x14ac:dyDescent="0.25">
      <c r="A99" s="39"/>
      <c r="B99" s="136" t="s">
        <v>388</v>
      </c>
      <c r="C99" s="136">
        <v>6</v>
      </c>
      <c r="D99" s="136">
        <v>52</v>
      </c>
      <c r="E99" s="136"/>
      <c r="F99" s="136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</row>
    <row r="100" spans="1:17" s="133" customFormat="1" ht="11.25" customHeight="1" x14ac:dyDescent="0.25">
      <c r="A100" s="4"/>
      <c r="B100" s="136" t="s">
        <v>389</v>
      </c>
      <c r="C100" s="136">
        <v>11</v>
      </c>
      <c r="D100" s="136">
        <v>6</v>
      </c>
      <c r="E100" s="136"/>
      <c r="F100" s="136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</row>
    <row r="101" spans="1:17" s="133" customFormat="1" ht="11.25" customHeight="1" x14ac:dyDescent="0.25">
      <c r="A101" s="4"/>
      <c r="B101" s="136" t="s">
        <v>390</v>
      </c>
      <c r="C101" s="136">
        <v>1</v>
      </c>
      <c r="D101" s="136">
        <v>3</v>
      </c>
      <c r="E101" s="136"/>
      <c r="F101" s="136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</row>
    <row r="102" spans="1:17" ht="11.25" customHeight="1" x14ac:dyDescent="0.25">
      <c r="A102" s="4"/>
      <c r="B102" s="21"/>
      <c r="C102" s="4"/>
      <c r="D102" s="30"/>
    </row>
    <row r="103" spans="1:17" ht="18" x14ac:dyDescent="0.25">
      <c r="B103" s="36" t="s">
        <v>160</v>
      </c>
      <c r="C103" s="37"/>
      <c r="D103" s="38"/>
      <c r="E103" s="38"/>
      <c r="F103" s="38"/>
      <c r="G103" s="38"/>
      <c r="H103" s="38"/>
      <c r="I103" s="38"/>
      <c r="J103" s="38"/>
      <c r="K103" s="38"/>
    </row>
    <row r="104" spans="1:17" ht="11.25" customHeight="1" x14ac:dyDescent="0.25">
      <c r="B104" s="21"/>
      <c r="C104" s="4"/>
      <c r="D104" s="30"/>
      <c r="E104" s="31"/>
      <c r="F104" s="31"/>
      <c r="G104" s="31"/>
      <c r="H104" s="31"/>
      <c r="I104" s="31"/>
      <c r="J104" s="31"/>
      <c r="K104" s="31"/>
    </row>
    <row r="105" spans="1:17" ht="11.25" customHeight="1" x14ac:dyDescent="0.25">
      <c r="B105" s="17" t="s">
        <v>160</v>
      </c>
      <c r="C105" s="18"/>
      <c r="D105" s="104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7" ht="11.25" customHeight="1" x14ac:dyDescent="0.25">
      <c r="B106" s="22" t="s">
        <v>368</v>
      </c>
      <c r="C106" s="4"/>
      <c r="D106" s="30" t="s">
        <v>100</v>
      </c>
      <c r="E106" s="68" t="s">
        <v>1</v>
      </c>
      <c r="F106" s="68" t="s">
        <v>1</v>
      </c>
      <c r="G106" s="68" t="s">
        <v>1</v>
      </c>
      <c r="H106" s="68" t="s">
        <v>1</v>
      </c>
      <c r="I106" s="68" t="s">
        <v>1</v>
      </c>
      <c r="J106" s="68">
        <v>71898.95</v>
      </c>
      <c r="K106" s="68">
        <v>77080.724000000002</v>
      </c>
      <c r="L106" s="68">
        <v>70968.305999999997</v>
      </c>
      <c r="M106" s="198">
        <v>73035.62</v>
      </c>
    </row>
    <row r="107" spans="1:17" ht="11.25" customHeight="1" x14ac:dyDescent="0.25">
      <c r="B107" s="22" t="s">
        <v>370</v>
      </c>
      <c r="C107" s="4"/>
      <c r="D107" s="30" t="s">
        <v>100</v>
      </c>
      <c r="E107" s="68" t="s">
        <v>1</v>
      </c>
      <c r="F107" s="68">
        <v>7479</v>
      </c>
      <c r="G107" s="68">
        <v>6710</v>
      </c>
      <c r="H107" s="68">
        <v>10292</v>
      </c>
      <c r="I107" s="68">
        <v>8054</v>
      </c>
      <c r="J107" s="68">
        <v>34846</v>
      </c>
      <c r="K107" s="68">
        <v>48464</v>
      </c>
      <c r="L107" s="68">
        <v>43592.693400000004</v>
      </c>
      <c r="M107" s="198">
        <v>61986.996400000004</v>
      </c>
    </row>
    <row r="108" spans="1:17" ht="11.25" customHeight="1" x14ac:dyDescent="0.25">
      <c r="B108" s="22" t="s">
        <v>161</v>
      </c>
      <c r="C108" s="4"/>
      <c r="D108" s="30" t="s">
        <v>100</v>
      </c>
      <c r="E108" s="68" t="s">
        <v>1</v>
      </c>
      <c r="F108" s="68" t="s">
        <v>1</v>
      </c>
      <c r="G108" s="68" t="s">
        <v>1</v>
      </c>
      <c r="H108" s="68" t="s">
        <v>1</v>
      </c>
      <c r="I108" s="68" t="s">
        <v>1</v>
      </c>
      <c r="J108" s="68">
        <v>28217.050000000003</v>
      </c>
      <c r="K108" s="68">
        <v>32148.275999999998</v>
      </c>
      <c r="L108" s="68">
        <v>37216.103595</v>
      </c>
      <c r="M108" s="198">
        <v>43044.491999999998</v>
      </c>
    </row>
    <row r="109" spans="1:17" ht="11.25" customHeight="1" x14ac:dyDescent="0.25">
      <c r="B109" s="22" t="s">
        <v>162</v>
      </c>
      <c r="C109" s="4"/>
      <c r="D109" s="30" t="s">
        <v>100</v>
      </c>
      <c r="E109" s="68" t="s">
        <v>1</v>
      </c>
      <c r="F109" s="68">
        <v>15303</v>
      </c>
      <c r="G109" s="68">
        <v>16964</v>
      </c>
      <c r="H109" s="68">
        <v>15871</v>
      </c>
      <c r="I109" s="68">
        <v>15343</v>
      </c>
      <c r="J109" s="68">
        <v>17359.544000000002</v>
      </c>
      <c r="K109" s="68">
        <v>17015.963500000002</v>
      </c>
      <c r="L109" s="68">
        <v>17271.657228100001</v>
      </c>
      <c r="M109" s="198">
        <v>19027.459999999995</v>
      </c>
    </row>
    <row r="110" spans="1:17" ht="11.25" customHeight="1" x14ac:dyDescent="0.25">
      <c r="B110" s="22" t="s">
        <v>163</v>
      </c>
      <c r="C110" s="4"/>
      <c r="D110" s="30" t="s">
        <v>100</v>
      </c>
      <c r="E110" s="68" t="s">
        <v>1</v>
      </c>
      <c r="F110" s="68">
        <v>8495</v>
      </c>
      <c r="G110" s="68">
        <v>8814</v>
      </c>
      <c r="H110" s="68">
        <v>8918</v>
      </c>
      <c r="I110" s="68">
        <v>9537</v>
      </c>
      <c r="J110" s="68">
        <v>8201.8379999999997</v>
      </c>
      <c r="K110" s="68">
        <v>8131.9950119000005</v>
      </c>
      <c r="L110" s="68">
        <v>8497.5779984608889</v>
      </c>
      <c r="M110" s="198">
        <v>9521.9865700000009</v>
      </c>
    </row>
    <row r="111" spans="1:17" ht="11.25" customHeight="1" x14ac:dyDescent="0.25">
      <c r="B111" s="22" t="s">
        <v>165</v>
      </c>
      <c r="C111" s="4"/>
      <c r="D111" s="30" t="s">
        <v>100</v>
      </c>
      <c r="E111" s="68" t="s">
        <v>1</v>
      </c>
      <c r="F111" s="100">
        <v>1093</v>
      </c>
      <c r="G111" s="100">
        <v>1124</v>
      </c>
      <c r="H111" s="100">
        <v>79</v>
      </c>
      <c r="I111" s="100">
        <v>3489</v>
      </c>
      <c r="J111" s="100">
        <v>8722.8827000000001</v>
      </c>
      <c r="K111" s="100">
        <v>5843.9925000000003</v>
      </c>
      <c r="L111" s="68">
        <v>6827.2852500000008</v>
      </c>
      <c r="M111" s="198">
        <v>6039.4856499999996</v>
      </c>
    </row>
    <row r="112" spans="1:17" ht="11.25" customHeight="1" x14ac:dyDescent="0.25">
      <c r="A112" s="4"/>
      <c r="B112" s="22" t="s">
        <v>369</v>
      </c>
      <c r="C112" s="4"/>
      <c r="D112" s="30" t="s">
        <v>100</v>
      </c>
      <c r="E112" s="68" t="s">
        <v>1</v>
      </c>
      <c r="F112" s="100">
        <v>2336</v>
      </c>
      <c r="G112" s="100">
        <v>3568</v>
      </c>
      <c r="H112" s="100">
        <v>3624</v>
      </c>
      <c r="I112" s="100">
        <v>3960</v>
      </c>
      <c r="J112" s="100">
        <v>4193</v>
      </c>
      <c r="K112" s="100">
        <v>5383</v>
      </c>
      <c r="L112" s="68">
        <v>6201.4032669999988</v>
      </c>
      <c r="M112" s="198">
        <v>6995.076</v>
      </c>
    </row>
    <row r="113" spans="1:13" ht="11.25" customHeight="1" x14ac:dyDescent="0.25">
      <c r="A113" s="4"/>
      <c r="B113" s="22" t="s">
        <v>458</v>
      </c>
      <c r="C113" s="4"/>
      <c r="D113" s="30" t="s">
        <v>100</v>
      </c>
      <c r="E113" s="9" t="s">
        <v>1</v>
      </c>
      <c r="F113" s="9" t="s">
        <v>1</v>
      </c>
      <c r="G113" s="9" t="s">
        <v>1</v>
      </c>
      <c r="H113" s="9" t="s">
        <v>1</v>
      </c>
      <c r="I113" s="9" t="s">
        <v>1</v>
      </c>
      <c r="J113" s="9" t="s">
        <v>1</v>
      </c>
      <c r="K113" s="197">
        <v>2804.8595918111</v>
      </c>
      <c r="L113" s="198">
        <v>3877</v>
      </c>
      <c r="M113" s="198">
        <v>5069.6754000000001</v>
      </c>
    </row>
    <row r="114" spans="1:13" ht="11.25" customHeight="1" x14ac:dyDescent="0.25">
      <c r="A114" s="4"/>
      <c r="B114" s="22" t="s">
        <v>459</v>
      </c>
      <c r="C114" s="4"/>
      <c r="D114" s="30" t="s">
        <v>100</v>
      </c>
      <c r="E114" s="9" t="s">
        <v>1</v>
      </c>
      <c r="F114" s="9" t="s">
        <v>1</v>
      </c>
      <c r="G114" s="9" t="s">
        <v>1</v>
      </c>
      <c r="H114" s="9" t="s">
        <v>1</v>
      </c>
      <c r="I114" s="9" t="s">
        <v>1</v>
      </c>
      <c r="J114" s="9" t="s">
        <v>1</v>
      </c>
      <c r="K114" s="197">
        <v>5488</v>
      </c>
      <c r="L114" s="198">
        <v>5416</v>
      </c>
      <c r="M114" s="198">
        <v>4576.1880000000001</v>
      </c>
    </row>
    <row r="115" spans="1:13" ht="11.25" customHeight="1" x14ac:dyDescent="0.25">
      <c r="A115" s="4"/>
      <c r="B115" s="22" t="s">
        <v>164</v>
      </c>
      <c r="C115" s="4"/>
      <c r="D115" s="30" t="s">
        <v>100</v>
      </c>
      <c r="E115" s="68" t="s">
        <v>1</v>
      </c>
      <c r="F115" s="100">
        <v>6870</v>
      </c>
      <c r="G115" s="100">
        <v>6597</v>
      </c>
      <c r="H115" s="100">
        <v>5567</v>
      </c>
      <c r="I115" s="100">
        <v>5732</v>
      </c>
      <c r="J115" s="100">
        <v>5495.8069999999998</v>
      </c>
      <c r="K115" s="100">
        <v>6227.4246800000001</v>
      </c>
      <c r="L115" s="68">
        <v>5469.2111999999997</v>
      </c>
      <c r="M115" s="198">
        <v>4059.471</v>
      </c>
    </row>
    <row r="116" spans="1:13" x14ac:dyDescent="0.25"/>
    <row r="117" spans="1:13" ht="11.25" customHeight="1" x14ac:dyDescent="0.25">
      <c r="D117" s="105"/>
    </row>
    <row r="118" spans="1:13" ht="18" x14ac:dyDescent="0.25">
      <c r="A118" s="3"/>
      <c r="B118" s="36" t="s">
        <v>156</v>
      </c>
      <c r="C118" s="37"/>
      <c r="D118" s="38"/>
      <c r="E118" s="38"/>
      <c r="F118" s="38"/>
      <c r="G118" s="38"/>
      <c r="H118" s="38"/>
      <c r="I118" s="38"/>
      <c r="J118" s="38"/>
      <c r="K118" s="38"/>
    </row>
    <row r="119" spans="1:13" ht="11.25" customHeight="1" x14ac:dyDescent="0.25">
      <c r="A119" s="4"/>
      <c r="B119" s="22"/>
      <c r="C119" s="4"/>
      <c r="D119" s="30"/>
      <c r="E119" s="31"/>
      <c r="F119" s="31"/>
      <c r="G119" s="31"/>
      <c r="H119" s="31"/>
      <c r="I119" s="31"/>
      <c r="J119" s="31"/>
      <c r="K119" s="31"/>
    </row>
    <row r="120" spans="1:13" ht="11.25" customHeight="1" x14ac:dyDescent="0.25">
      <c r="A120" s="4"/>
      <c r="B120" s="17" t="s">
        <v>156</v>
      </c>
      <c r="C120" s="18"/>
      <c r="D120" s="104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1.25" customHeight="1" x14ac:dyDescent="0.25">
      <c r="A121" s="4"/>
      <c r="B121" s="22" t="s">
        <v>157</v>
      </c>
      <c r="C121" s="4"/>
      <c r="D121" s="30" t="s">
        <v>56</v>
      </c>
      <c r="E121" s="217">
        <v>4921</v>
      </c>
      <c r="F121" s="217">
        <v>5100</v>
      </c>
      <c r="G121" s="217">
        <v>14371</v>
      </c>
      <c r="H121" s="217">
        <v>24758</v>
      </c>
      <c r="I121" s="217">
        <v>19945.402255886831</v>
      </c>
      <c r="J121" s="217">
        <v>35021.267307460388</v>
      </c>
      <c r="K121" s="217">
        <f>[46]env_exp!C15</f>
        <v>27853.037273017559</v>
      </c>
      <c r="L121" s="217">
        <v>46102</v>
      </c>
      <c r="M121" s="220">
        <v>46649</v>
      </c>
    </row>
    <row r="122" spans="1:13" ht="11.25" customHeight="1" x14ac:dyDescent="0.25">
      <c r="A122" s="4"/>
      <c r="B122" s="21" t="s">
        <v>158</v>
      </c>
      <c r="C122" s="4"/>
      <c r="D122" s="30" t="s">
        <v>56</v>
      </c>
      <c r="E122" s="70" t="s">
        <v>1</v>
      </c>
      <c r="F122" s="70" t="s">
        <v>1</v>
      </c>
      <c r="G122" s="72">
        <v>3382</v>
      </c>
      <c r="H122" s="72">
        <v>6128</v>
      </c>
      <c r="I122" s="72">
        <v>2381.2790535336371</v>
      </c>
      <c r="J122" s="72">
        <v>19583.27686651835</v>
      </c>
      <c r="K122" s="72">
        <f>[46]env_exp!D15</f>
        <v>2846.5227462888156</v>
      </c>
      <c r="L122" s="72">
        <v>2719</v>
      </c>
      <c r="M122" s="216">
        <v>21325</v>
      </c>
    </row>
    <row r="123" spans="1:13" ht="11.25" customHeight="1" x14ac:dyDescent="0.25">
      <c r="A123" s="4"/>
      <c r="B123" s="21" t="s">
        <v>371</v>
      </c>
      <c r="C123" s="4"/>
      <c r="D123" s="30" t="s">
        <v>56</v>
      </c>
      <c r="E123" s="70" t="s">
        <v>1</v>
      </c>
      <c r="F123" s="70" t="s">
        <v>1</v>
      </c>
      <c r="G123" s="72">
        <v>5217</v>
      </c>
      <c r="H123" s="72">
        <v>4897.3421724639065</v>
      </c>
      <c r="I123" s="72">
        <f>2242.52949344006+92.1894883890042</f>
        <v>2334.718981829064</v>
      </c>
      <c r="J123" s="72">
        <f>1167.48881851129+6953.5128722415</f>
        <v>8121.0016907527897</v>
      </c>
      <c r="K123" s="72">
        <f>[46]env_exp!E15+[46]env_exp!L15</f>
        <v>16798.220392074785</v>
      </c>
      <c r="L123" s="72">
        <v>17132</v>
      </c>
      <c r="M123" s="216">
        <v>4866</v>
      </c>
    </row>
    <row r="124" spans="1:13" ht="11.25" customHeight="1" x14ac:dyDescent="0.25">
      <c r="A124" s="4"/>
      <c r="B124" s="21" t="s">
        <v>159</v>
      </c>
      <c r="C124" s="4"/>
      <c r="D124" s="30" t="s">
        <v>56</v>
      </c>
      <c r="E124" s="70" t="s">
        <v>1</v>
      </c>
      <c r="F124" s="70" t="s">
        <v>1</v>
      </c>
      <c r="G124" s="72">
        <v>3325</v>
      </c>
      <c r="H124" s="72">
        <v>10599.832357489326</v>
      </c>
      <c r="I124" s="72">
        <v>7545.8034762750131</v>
      </c>
      <c r="J124" s="72">
        <v>4575.6963451662814</v>
      </c>
      <c r="K124" s="72">
        <f>[46]env_exp!G15</f>
        <v>5226.1710576049618</v>
      </c>
      <c r="L124" s="72">
        <v>23810</v>
      </c>
      <c r="M124" s="216">
        <v>11448</v>
      </c>
    </row>
    <row r="125" spans="1:13" ht="11.25" customHeight="1" x14ac:dyDescent="0.25">
      <c r="A125" s="4"/>
      <c r="B125" s="21" t="s">
        <v>142</v>
      </c>
      <c r="C125" s="4"/>
      <c r="D125" s="30" t="s">
        <v>56</v>
      </c>
      <c r="E125" s="70" t="s">
        <v>1</v>
      </c>
      <c r="F125" s="70" t="s">
        <v>1</v>
      </c>
      <c r="G125" s="72">
        <v>1404</v>
      </c>
      <c r="H125" s="72">
        <v>2514.2975108365081</v>
      </c>
      <c r="I125" s="72">
        <v>4357.3826726777452</v>
      </c>
      <c r="J125" s="72">
        <v>2116.9957418269614</v>
      </c>
      <c r="K125" s="72">
        <f>[46]env_exp!F15</f>
        <v>2103.1380962131834</v>
      </c>
      <c r="L125" s="72">
        <v>1359</v>
      </c>
      <c r="M125" s="216">
        <v>7419</v>
      </c>
    </row>
    <row r="126" spans="1:13" ht="11.25" customHeight="1" x14ac:dyDescent="0.25">
      <c r="A126" s="4"/>
      <c r="B126" s="21" t="s">
        <v>372</v>
      </c>
      <c r="C126" s="4"/>
      <c r="D126" s="30" t="s">
        <v>56</v>
      </c>
      <c r="E126" s="70" t="s">
        <v>1</v>
      </c>
      <c r="F126" s="70" t="s">
        <v>1</v>
      </c>
      <c r="G126" s="72">
        <v>1043</v>
      </c>
      <c r="H126" s="72">
        <v>619.04925058382071</v>
      </c>
      <c r="I126" s="72">
        <f>I121-SUM(I122:I125)</f>
        <v>3326.218071571373</v>
      </c>
      <c r="J126" s="72">
        <f>J121-SUM(J122:J125)</f>
        <v>624.29666319600801</v>
      </c>
      <c r="K126" s="72">
        <f>[46]env_exp!H15+[46]env_exp!I15+[46]env_exp!J15+[46]env_exp!K15+[46]env_exp!M15</f>
        <v>878.98498083581046</v>
      </c>
      <c r="L126" s="72">
        <v>1082</v>
      </c>
      <c r="M126" s="216">
        <v>1589</v>
      </c>
    </row>
    <row r="127" spans="1:13" ht="11.25" customHeight="1" x14ac:dyDescent="0.25">
      <c r="A127" s="4"/>
      <c r="B127" s="22" t="s">
        <v>294</v>
      </c>
      <c r="C127" s="4"/>
      <c r="D127" s="30" t="s">
        <v>12</v>
      </c>
      <c r="E127" s="130">
        <v>2.8999999999999998E-3</v>
      </c>
      <c r="F127" s="130">
        <v>3.5000000000000001E-3</v>
      </c>
      <c r="G127" s="130">
        <v>9.1000000000000004E-3</v>
      </c>
      <c r="H127" s="130">
        <v>1.3599999999999999E-2</v>
      </c>
      <c r="I127" s="130">
        <v>1.06E-2</v>
      </c>
      <c r="J127" s="130">
        <v>1.5599999999999999E-2</v>
      </c>
      <c r="K127" s="130">
        <v>9.7000000000000003E-3</v>
      </c>
      <c r="L127" s="130">
        <v>1.6E-2</v>
      </c>
      <c r="M127" s="221">
        <v>1.6650000000000002E-2</v>
      </c>
    </row>
    <row r="128" spans="1:13" ht="11.25" customHeight="1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</row>
    <row r="129" spans="1:82" ht="11.25" customHeight="1" x14ac:dyDescent="0.25">
      <c r="A129" s="4"/>
      <c r="B129" s="17" t="s">
        <v>462</v>
      </c>
      <c r="C129" s="18"/>
      <c r="D129" s="104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82" ht="11.25" customHeight="1" x14ac:dyDescent="0.25">
      <c r="A130" s="4"/>
      <c r="B130" s="22"/>
      <c r="C130" s="4"/>
      <c r="D130" s="73" t="s">
        <v>166</v>
      </c>
      <c r="E130" s="73" t="s">
        <v>167</v>
      </c>
      <c r="F130" s="73" t="s">
        <v>168</v>
      </c>
      <c r="G130" s="73" t="s">
        <v>169</v>
      </c>
      <c r="H130" s="33"/>
      <c r="I130" s="33"/>
      <c r="J130" s="33"/>
      <c r="K130" s="33"/>
    </row>
    <row r="131" spans="1:82" ht="11.25" customHeight="1" x14ac:dyDescent="0.25">
      <c r="A131" s="4"/>
      <c r="B131" s="22" t="s">
        <v>157</v>
      </c>
      <c r="C131" s="4"/>
      <c r="D131" s="158">
        <v>11742</v>
      </c>
      <c r="E131" s="158">
        <v>34907</v>
      </c>
      <c r="F131" s="159">
        <v>0.25170957576796932</v>
      </c>
      <c r="G131" s="159">
        <v>0.74829042423203074</v>
      </c>
      <c r="H131" s="33"/>
      <c r="I131" s="33"/>
      <c r="J131" s="33"/>
      <c r="K131" s="33"/>
    </row>
    <row r="132" spans="1:82" ht="11.25" customHeight="1" x14ac:dyDescent="0.2">
      <c r="A132" s="4"/>
      <c r="B132" s="21" t="s">
        <v>158</v>
      </c>
      <c r="C132" s="4"/>
      <c r="D132" s="147">
        <v>2386</v>
      </c>
      <c r="E132" s="147">
        <v>18940</v>
      </c>
      <c r="F132" s="159">
        <v>0.1118822095095189</v>
      </c>
      <c r="G132" s="159">
        <v>0.88811779049048112</v>
      </c>
      <c r="H132" s="31"/>
      <c r="I132" s="33"/>
      <c r="J132" s="33"/>
      <c r="K132" s="33"/>
    </row>
    <row r="133" spans="1:82" ht="11.25" customHeight="1" x14ac:dyDescent="0.2">
      <c r="A133" s="4"/>
      <c r="B133" s="21" t="s">
        <v>170</v>
      </c>
      <c r="C133" s="4"/>
      <c r="D133" s="147">
        <v>1002</v>
      </c>
      <c r="E133" s="147">
        <v>3864</v>
      </c>
      <c r="F133" s="159">
        <v>0.2059186189889026</v>
      </c>
      <c r="G133" s="159">
        <v>0.79408138101109738</v>
      </c>
      <c r="H133" s="31"/>
      <c r="I133" s="33"/>
      <c r="J133" s="33"/>
      <c r="K133" s="33"/>
    </row>
    <row r="134" spans="1:82" ht="11.25" customHeight="1" x14ac:dyDescent="0.2">
      <c r="A134" s="4"/>
      <c r="B134" s="21" t="s">
        <v>159</v>
      </c>
      <c r="C134" s="4"/>
      <c r="D134" s="147">
        <v>4538</v>
      </c>
      <c r="E134" s="147">
        <v>6910</v>
      </c>
      <c r="F134" s="159">
        <v>0.39640111809923129</v>
      </c>
      <c r="G134" s="159">
        <v>0.60359888190076871</v>
      </c>
      <c r="H134" s="31"/>
      <c r="I134" s="33"/>
      <c r="J134" s="33"/>
      <c r="K134" s="33"/>
    </row>
    <row r="135" spans="1:82" ht="11.25" customHeight="1" x14ac:dyDescent="0.2">
      <c r="A135" s="4"/>
      <c r="B135" s="21" t="s">
        <v>142</v>
      </c>
      <c r="C135" s="4"/>
      <c r="D135" s="147">
        <v>2226</v>
      </c>
      <c r="E135" s="147">
        <v>5194</v>
      </c>
      <c r="F135" s="159">
        <v>0.3</v>
      </c>
      <c r="G135" s="159">
        <v>0.7</v>
      </c>
      <c r="H135" s="31"/>
      <c r="I135" s="33"/>
      <c r="J135" s="33"/>
      <c r="K135" s="33"/>
    </row>
    <row r="136" spans="1:82" ht="11.25" customHeight="1" x14ac:dyDescent="0.2">
      <c r="A136" s="4"/>
      <c r="B136" s="21" t="s">
        <v>182</v>
      </c>
      <c r="C136" s="4"/>
      <c r="D136" s="147">
        <v>1589</v>
      </c>
      <c r="E136" s="147">
        <v>0</v>
      </c>
      <c r="F136" s="159">
        <v>1</v>
      </c>
      <c r="G136" s="159">
        <v>0</v>
      </c>
      <c r="H136" s="31"/>
      <c r="I136" s="33"/>
      <c r="J136" s="33"/>
      <c r="K136" s="33"/>
    </row>
    <row r="137" spans="1:82" s="2" customFormat="1" ht="11.25" customHeight="1" x14ac:dyDescent="0.25">
      <c r="A137" s="4"/>
      <c r="B137" s="17"/>
      <c r="C137" s="18"/>
      <c r="D137" s="104"/>
      <c r="E137" s="18"/>
      <c r="F137" s="18"/>
      <c r="G137" s="18"/>
      <c r="H137" s="18"/>
      <c r="I137" s="18"/>
      <c r="J137" s="18"/>
      <c r="K137" s="18"/>
      <c r="L137" s="18"/>
      <c r="M137" s="1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4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s="2" customFormat="1" ht="11.25" customHeight="1" x14ac:dyDescent="0.25">
      <c r="A138" s="4"/>
      <c r="B138" s="161"/>
      <c r="C138" s="128"/>
      <c r="D138" s="96"/>
      <c r="E138" s="128"/>
      <c r="F138" s="128"/>
      <c r="G138" s="128"/>
      <c r="H138" s="128"/>
      <c r="I138" s="128"/>
      <c r="J138" s="128"/>
      <c r="K138" s="12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4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1:82" ht="11.25" customHeight="1" x14ac:dyDescent="0.25">
      <c r="A139" s="4"/>
      <c r="B139" s="22" t="s">
        <v>279</v>
      </c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82" ht="11.25" customHeight="1" x14ac:dyDescent="0.25">
      <c r="A140" s="4"/>
      <c r="B140" s="22" t="s">
        <v>280</v>
      </c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82" ht="11.25" customHeight="1" x14ac:dyDescent="0.25">
      <c r="A141" s="4"/>
      <c r="B141" s="22" t="s">
        <v>281</v>
      </c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82" ht="11.25" customHeight="1" x14ac:dyDescent="0.25">
      <c r="A142" s="4"/>
      <c r="B142" s="22" t="s">
        <v>373</v>
      </c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82" ht="21" customHeight="1" x14ac:dyDescent="0.25">
      <c r="A143" s="4"/>
      <c r="B143" s="230" t="s">
        <v>374</v>
      </c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</row>
    <row r="144" spans="1:82" ht="11.25" customHeight="1" x14ac:dyDescent="0.25">
      <c r="A144" s="4"/>
      <c r="B144" s="22" t="s">
        <v>375</v>
      </c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customHeight="1" x14ac:dyDescent="0.25">
      <c r="A145" s="4"/>
      <c r="B145" s="22" t="s">
        <v>376</v>
      </c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customHeight="1" x14ac:dyDescent="0.25">
      <c r="A146" s="4"/>
      <c r="B146" s="22" t="s">
        <v>377</v>
      </c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customHeight="1" x14ac:dyDescent="0.25">
      <c r="A147" s="4"/>
      <c r="B147" s="22" t="s">
        <v>378</v>
      </c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customHeight="1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customHeight="1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customHeight="1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customHeight="1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customHeight="1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customHeight="1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customHeight="1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customHeight="1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customHeight="1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customHeight="1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customHeight="1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customHeight="1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customHeight="1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customHeight="1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customHeight="1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customHeight="1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customHeight="1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4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4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4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4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4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4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4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4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4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4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4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4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4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4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4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4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4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4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4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4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4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4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4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4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4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4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4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4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4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4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4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4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4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4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4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4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4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4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4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4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4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4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4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4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4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4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4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4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4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4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4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4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4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4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4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4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4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4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4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4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4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4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4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4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4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4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4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4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4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4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4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4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4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4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4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4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4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4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4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4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4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4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4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4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4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4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4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4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4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4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4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4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4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4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4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4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4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4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4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4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4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4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4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4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4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4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4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4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4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4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4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4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4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4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4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4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4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4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4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4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4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4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4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4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4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4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4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4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4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4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4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4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4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4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4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4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4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4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4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4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4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4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4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4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4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4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4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4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4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4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4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4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4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4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4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4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4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4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4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4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4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4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4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4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4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4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4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4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4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4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4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4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4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4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4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4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4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4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4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4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4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4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4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4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4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4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4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4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4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4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4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4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4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4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4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4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4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4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4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4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4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4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4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4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4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4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4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4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4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4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4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4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4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4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4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4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4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4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4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4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4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4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4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4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4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4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4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4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4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4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4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4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4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4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4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4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4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4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4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4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4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4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4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4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4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4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4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4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4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4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4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4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4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4.25" hidden="1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4.25" hidden="1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4.25" hidden="1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4.25" hidden="1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4.25" hidden="1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4.25" hidden="1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4.25" hidden="1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4.25" hidden="1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4.25" hidden="1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4.25" hidden="1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4.25" hidden="1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4.25" hidden="1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4.25" hidden="1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4.25" hidden="1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4.25" hidden="1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4.25" hidden="1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4.25" hidden="1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4.25" hidden="1" x14ac:dyDescent="0.25">
      <c r="A435" s="4"/>
      <c r="B435" s="22"/>
      <c r="C435" s="4"/>
      <c r="D435" s="30"/>
      <c r="E435" s="33"/>
      <c r="F435" s="33"/>
      <c r="G435" s="33"/>
      <c r="H435" s="33"/>
      <c r="I435" s="33"/>
      <c r="J435" s="33"/>
      <c r="K435" s="33"/>
    </row>
    <row r="436" spans="1:11" ht="14.25" hidden="1" x14ac:dyDescent="0.25">
      <c r="A436" s="4"/>
      <c r="B436" s="22"/>
      <c r="C436" s="4"/>
      <c r="D436" s="30"/>
      <c r="E436" s="33"/>
      <c r="F436" s="33"/>
      <c r="G436" s="33"/>
      <c r="H436" s="33"/>
      <c r="I436" s="33"/>
      <c r="J436" s="33"/>
      <c r="K436" s="33"/>
    </row>
    <row r="437" spans="1:11" ht="14.25" hidden="1" x14ac:dyDescent="0.25">
      <c r="A437" s="4"/>
      <c r="B437" s="22"/>
      <c r="C437" s="4"/>
      <c r="D437" s="30"/>
      <c r="E437" s="33"/>
      <c r="F437" s="33"/>
      <c r="G437" s="33"/>
      <c r="H437" s="33"/>
      <c r="I437" s="33"/>
      <c r="J437" s="33"/>
      <c r="K437" s="33"/>
    </row>
    <row r="438" spans="1:11" ht="14.25" hidden="1" x14ac:dyDescent="0.25">
      <c r="A438" s="4"/>
      <c r="B438" s="22"/>
      <c r="C438" s="4"/>
      <c r="D438" s="30"/>
      <c r="E438" s="33"/>
      <c r="F438" s="33"/>
      <c r="G438" s="33"/>
      <c r="H438" s="33"/>
      <c r="I438" s="33"/>
      <c r="J438" s="33"/>
      <c r="K438" s="33"/>
    </row>
    <row r="439" spans="1:11" ht="14.25" hidden="1" x14ac:dyDescent="0.25">
      <c r="A439" s="4"/>
      <c r="B439" s="22"/>
      <c r="C439" s="4"/>
      <c r="D439" s="30"/>
      <c r="E439" s="33"/>
      <c r="F439" s="33"/>
      <c r="G439" s="33"/>
      <c r="H439" s="33"/>
      <c r="I439" s="33"/>
      <c r="J439" s="33"/>
      <c r="K439" s="33"/>
    </row>
    <row r="440" spans="1:11" ht="14.25" hidden="1" x14ac:dyDescent="0.25">
      <c r="A440" s="4"/>
      <c r="B440" s="22"/>
      <c r="C440" s="4"/>
      <c r="D440" s="30"/>
      <c r="E440" s="33"/>
      <c r="F440" s="33"/>
      <c r="G440" s="33"/>
      <c r="H440" s="33"/>
      <c r="I440" s="33"/>
      <c r="J440" s="33"/>
      <c r="K440" s="33"/>
    </row>
    <row r="441" spans="1:11" ht="14.25" hidden="1" x14ac:dyDescent="0.25">
      <c r="A441" s="4"/>
      <c r="B441" s="22"/>
      <c r="C441" s="4"/>
      <c r="D441" s="30"/>
      <c r="E441" s="33"/>
      <c r="F441" s="33"/>
      <c r="G441" s="33"/>
      <c r="H441" s="33"/>
      <c r="I441" s="33"/>
      <c r="J441" s="33"/>
      <c r="K441" s="33"/>
    </row>
    <row r="442" spans="1:11" ht="14.25" hidden="1" x14ac:dyDescent="0.25">
      <c r="A442" s="4"/>
      <c r="B442" s="22"/>
      <c r="C442" s="4"/>
      <c r="D442" s="30"/>
      <c r="E442" s="33"/>
      <c r="F442" s="33"/>
      <c r="G442" s="33"/>
      <c r="H442" s="33"/>
      <c r="I442" s="33"/>
      <c r="J442" s="33"/>
      <c r="K442" s="33"/>
    </row>
    <row r="443" spans="1:11" ht="14.25" hidden="1" x14ac:dyDescent="0.25">
      <c r="A443" s="4"/>
      <c r="B443" s="22"/>
      <c r="C443" s="4"/>
      <c r="D443" s="30"/>
      <c r="E443" s="33"/>
      <c r="F443" s="33"/>
      <c r="G443" s="33"/>
      <c r="H443" s="33"/>
      <c r="I443" s="33"/>
      <c r="J443" s="33"/>
      <c r="K443" s="33"/>
    </row>
    <row r="444" spans="1:11" ht="14.25" hidden="1" x14ac:dyDescent="0.25">
      <c r="A444" s="4"/>
      <c r="B444" s="22"/>
      <c r="C444" s="4"/>
      <c r="D444" s="30"/>
      <c r="E444" s="33"/>
      <c r="F444" s="33"/>
      <c r="G444" s="33"/>
      <c r="H444" s="33"/>
      <c r="I444" s="33"/>
      <c r="J444" s="33"/>
      <c r="K444" s="33"/>
    </row>
    <row r="445" spans="1:11" ht="14.25" hidden="1" x14ac:dyDescent="0.25">
      <c r="A445" s="4"/>
      <c r="B445" s="22"/>
      <c r="C445" s="4"/>
      <c r="D445" s="30"/>
      <c r="E445" s="33"/>
      <c r="F445" s="33"/>
      <c r="G445" s="33"/>
      <c r="H445" s="33"/>
      <c r="I445" s="33"/>
      <c r="J445" s="33"/>
      <c r="K445" s="33"/>
    </row>
    <row r="446" spans="1:11" ht="14.25" hidden="1" x14ac:dyDescent="0.25">
      <c r="A446" s="4"/>
      <c r="B446" s="22"/>
      <c r="C446" s="4"/>
      <c r="D446" s="30"/>
      <c r="E446" s="33"/>
      <c r="F446" s="33"/>
      <c r="G446" s="33"/>
      <c r="H446" s="33"/>
      <c r="I446" s="33"/>
      <c r="J446" s="33"/>
      <c r="K446" s="33"/>
    </row>
    <row r="447" spans="1:11" ht="14.25" hidden="1" x14ac:dyDescent="0.25">
      <c r="A447" s="4"/>
      <c r="B447" s="22"/>
      <c r="C447" s="4"/>
      <c r="D447" s="30"/>
      <c r="E447" s="33"/>
      <c r="F447" s="33"/>
      <c r="G447" s="33"/>
      <c r="H447" s="33"/>
      <c r="I447" s="33"/>
      <c r="J447" s="33"/>
      <c r="K447" s="33"/>
    </row>
    <row r="448" spans="1:11" ht="14.25" hidden="1" x14ac:dyDescent="0.25">
      <c r="A448" s="4"/>
      <c r="B448" s="22"/>
      <c r="C448" s="4"/>
      <c r="D448" s="30"/>
      <c r="E448" s="33"/>
      <c r="F448" s="33"/>
      <c r="G448" s="33"/>
      <c r="H448" s="33"/>
      <c r="I448" s="33"/>
      <c r="J448" s="33"/>
      <c r="K448" s="33"/>
    </row>
    <row r="449" spans="1:11" ht="14.25" hidden="1" x14ac:dyDescent="0.25">
      <c r="A449" s="4"/>
      <c r="B449" s="22"/>
      <c r="C449" s="4"/>
      <c r="D449" s="30"/>
      <c r="E449" s="33"/>
      <c r="F449" s="33"/>
      <c r="G449" s="33"/>
      <c r="H449" s="33"/>
      <c r="I449" s="33"/>
      <c r="J449" s="33"/>
      <c r="K449" s="33"/>
    </row>
    <row r="450" spans="1:11" ht="14.25" hidden="1" x14ac:dyDescent="0.25">
      <c r="A450" s="4"/>
      <c r="B450" s="22"/>
      <c r="C450" s="4"/>
      <c r="D450" s="30"/>
      <c r="E450" s="33"/>
      <c r="F450" s="33"/>
      <c r="G450" s="33"/>
      <c r="H450" s="33"/>
      <c r="I450" s="33"/>
      <c r="J450" s="33"/>
      <c r="K450" s="33"/>
    </row>
    <row r="451" spans="1:11" ht="14.25" hidden="1" x14ac:dyDescent="0.25">
      <c r="A451" s="4"/>
      <c r="B451" s="22"/>
      <c r="C451" s="4"/>
      <c r="D451" s="30"/>
      <c r="E451" s="33"/>
      <c r="F451" s="33"/>
      <c r="G451" s="33"/>
      <c r="H451" s="33"/>
      <c r="I451" s="33"/>
      <c r="J451" s="33"/>
      <c r="K451" s="33"/>
    </row>
    <row r="452" spans="1:11" ht="14.25" hidden="1" x14ac:dyDescent="0.25">
      <c r="A452" s="4"/>
      <c r="B452" s="22"/>
      <c r="C452" s="4"/>
      <c r="D452" s="30"/>
      <c r="E452" s="33"/>
      <c r="F452" s="33"/>
      <c r="G452" s="33"/>
      <c r="H452" s="33"/>
      <c r="I452" s="33"/>
      <c r="J452" s="33"/>
      <c r="K452" s="33"/>
    </row>
    <row r="453" spans="1:11" ht="14.25" hidden="1" x14ac:dyDescent="0.25">
      <c r="A453" s="4"/>
      <c r="B453" s="22"/>
      <c r="C453" s="4"/>
      <c r="D453" s="30"/>
      <c r="E453" s="33"/>
      <c r="F453" s="33"/>
      <c r="G453" s="33"/>
      <c r="H453" s="33"/>
      <c r="I453" s="33"/>
      <c r="J453" s="33"/>
      <c r="K453" s="33"/>
    </row>
    <row r="454" spans="1:11" ht="14.25" hidden="1" x14ac:dyDescent="0.25">
      <c r="A454" s="4"/>
      <c r="B454" s="22"/>
      <c r="C454" s="4"/>
      <c r="D454" s="30"/>
      <c r="E454" s="33"/>
      <c r="F454" s="33"/>
      <c r="G454" s="33"/>
      <c r="H454" s="33"/>
      <c r="I454" s="33"/>
      <c r="J454" s="33"/>
      <c r="K454" s="33"/>
    </row>
    <row r="455" spans="1:11" ht="14.25" hidden="1" x14ac:dyDescent="0.25">
      <c r="A455" s="4"/>
      <c r="B455" s="22"/>
      <c r="C455" s="4"/>
      <c r="D455" s="30"/>
      <c r="E455" s="33"/>
      <c r="F455" s="33"/>
      <c r="G455" s="33"/>
      <c r="H455" s="33"/>
      <c r="I455" s="33"/>
      <c r="J455" s="33"/>
      <c r="K455" s="33"/>
    </row>
    <row r="456" spans="1:11" ht="14.25" hidden="1" x14ac:dyDescent="0.25">
      <c r="A456" s="4"/>
      <c r="B456" s="22"/>
      <c r="C456" s="4"/>
      <c r="D456" s="30"/>
      <c r="E456" s="33"/>
      <c r="F456" s="33"/>
      <c r="G456" s="33"/>
      <c r="H456" s="33"/>
      <c r="I456" s="33"/>
      <c r="J456" s="33"/>
      <c r="K456" s="33"/>
    </row>
    <row r="457" spans="1:11" ht="14.25" hidden="1" x14ac:dyDescent="0.25">
      <c r="A457" s="4"/>
      <c r="B457" s="22"/>
      <c r="C457" s="4"/>
      <c r="D457" s="30"/>
      <c r="E457" s="33"/>
      <c r="F457" s="33"/>
      <c r="G457" s="33"/>
      <c r="H457" s="33"/>
      <c r="I457" s="33"/>
      <c r="J457" s="33"/>
      <c r="K457" s="33"/>
    </row>
    <row r="458" spans="1:11" ht="14.25" hidden="1" x14ac:dyDescent="0.25">
      <c r="A458" s="4"/>
      <c r="B458" s="22"/>
      <c r="C458" s="4"/>
      <c r="D458" s="30"/>
      <c r="E458" s="33"/>
      <c r="F458" s="33"/>
      <c r="G458" s="33"/>
      <c r="H458" s="33"/>
      <c r="I458" s="33"/>
      <c r="J458" s="33"/>
      <c r="K458" s="33"/>
    </row>
    <row r="459" spans="1:11" ht="14.25" hidden="1" x14ac:dyDescent="0.25">
      <c r="A459" s="4"/>
      <c r="B459" s="22"/>
      <c r="C459" s="4"/>
      <c r="D459" s="30"/>
      <c r="E459" s="33"/>
      <c r="F459" s="33"/>
      <c r="G459" s="33"/>
      <c r="H459" s="33"/>
      <c r="I459" s="33"/>
      <c r="J459" s="33"/>
      <c r="K459" s="33"/>
    </row>
    <row r="460" spans="1:11" ht="14.25" hidden="1" x14ac:dyDescent="0.25">
      <c r="A460" s="4"/>
      <c r="B460" s="22"/>
      <c r="C460" s="4"/>
      <c r="D460" s="30"/>
      <c r="E460" s="33"/>
      <c r="F460" s="33"/>
      <c r="G460" s="33"/>
      <c r="H460" s="33"/>
      <c r="I460" s="33"/>
      <c r="J460" s="33"/>
      <c r="K460" s="33"/>
    </row>
    <row r="461" spans="1:11" ht="14.25" hidden="1" x14ac:dyDescent="0.25">
      <c r="A461" s="4"/>
      <c r="B461" s="22"/>
      <c r="C461" s="4"/>
      <c r="D461" s="30"/>
      <c r="E461" s="33"/>
      <c r="F461" s="33"/>
      <c r="G461" s="33"/>
      <c r="H461" s="33"/>
      <c r="I461" s="33"/>
      <c r="J461" s="33"/>
      <c r="K461" s="33"/>
    </row>
    <row r="462" spans="1:11" ht="14.25" hidden="1" x14ac:dyDescent="0.25">
      <c r="A462" s="4"/>
      <c r="B462" s="22"/>
      <c r="C462" s="4"/>
      <c r="D462" s="30"/>
      <c r="E462" s="33"/>
      <c r="F462" s="33"/>
      <c r="G462" s="33"/>
      <c r="H462" s="33"/>
      <c r="I462" s="33"/>
      <c r="J462" s="33"/>
      <c r="K462" s="33"/>
    </row>
    <row r="463" spans="1:11" ht="14.25" hidden="1" x14ac:dyDescent="0.25">
      <c r="A463" s="4"/>
      <c r="B463" s="22"/>
      <c r="C463" s="4"/>
      <c r="D463" s="30"/>
      <c r="E463" s="33"/>
      <c r="F463" s="33"/>
      <c r="G463" s="33"/>
      <c r="H463" s="33"/>
      <c r="I463" s="33"/>
      <c r="J463" s="33"/>
      <c r="K463" s="33"/>
    </row>
    <row r="464" spans="1:11" ht="14.25" hidden="1" x14ac:dyDescent="0.25">
      <c r="A464" s="4"/>
      <c r="B464" s="22"/>
      <c r="C464" s="4"/>
      <c r="D464" s="30"/>
      <c r="E464" s="33"/>
      <c r="F464" s="33"/>
      <c r="G464" s="33"/>
      <c r="H464" s="33"/>
      <c r="I464" s="33"/>
      <c r="J464" s="33"/>
      <c r="K464" s="33"/>
    </row>
    <row r="465" spans="1:11" ht="14.25" hidden="1" x14ac:dyDescent="0.25">
      <c r="A465" s="4"/>
      <c r="B465" s="22"/>
      <c r="C465" s="4"/>
      <c r="D465" s="30"/>
      <c r="E465" s="33"/>
      <c r="F465" s="33"/>
      <c r="G465" s="33"/>
      <c r="H465" s="33"/>
      <c r="I465" s="33"/>
      <c r="J465" s="33"/>
      <c r="K465" s="33"/>
    </row>
    <row r="466" spans="1:11" ht="14.25" hidden="1" x14ac:dyDescent="0.25">
      <c r="A466" s="4"/>
      <c r="B466" s="22"/>
      <c r="C466" s="4"/>
      <c r="D466" s="30"/>
      <c r="E466" s="33"/>
      <c r="F466" s="33"/>
      <c r="G466" s="33"/>
      <c r="H466" s="33"/>
      <c r="I466" s="33"/>
      <c r="J466" s="33"/>
      <c r="K466" s="33"/>
    </row>
    <row r="467" spans="1:11" ht="14.25" hidden="1" x14ac:dyDescent="0.25">
      <c r="A467" s="4"/>
      <c r="B467" s="22"/>
      <c r="C467" s="4"/>
      <c r="D467" s="30"/>
      <c r="E467" s="33"/>
      <c r="F467" s="33"/>
      <c r="G467" s="33"/>
      <c r="H467" s="33"/>
      <c r="I467" s="33"/>
      <c r="J467" s="33"/>
      <c r="K467" s="33"/>
    </row>
    <row r="468" spans="1:11" ht="14.25" hidden="1" x14ac:dyDescent="0.25">
      <c r="A468" s="4"/>
      <c r="B468" s="22"/>
      <c r="C468" s="4"/>
      <c r="D468" s="30"/>
      <c r="E468" s="33"/>
      <c r="F468" s="33"/>
      <c r="G468" s="33"/>
      <c r="H468" s="33"/>
      <c r="I468" s="33"/>
      <c r="J468" s="33"/>
      <c r="K468" s="33"/>
    </row>
    <row r="469" spans="1:11" ht="14.25" hidden="1" x14ac:dyDescent="0.25">
      <c r="A469" s="4"/>
      <c r="B469" s="22"/>
      <c r="C469" s="4"/>
      <c r="D469" s="30"/>
      <c r="E469" s="33"/>
      <c r="F469" s="33"/>
      <c r="G469" s="33"/>
      <c r="H469" s="33"/>
      <c r="I469" s="33"/>
      <c r="J469" s="33"/>
      <c r="K469" s="33"/>
    </row>
    <row r="470" spans="1:11" ht="14.25" hidden="1" x14ac:dyDescent="0.25">
      <c r="A470" s="4"/>
      <c r="B470" s="22"/>
      <c r="C470" s="4"/>
      <c r="D470" s="30"/>
      <c r="E470" s="33"/>
      <c r="F470" s="33"/>
      <c r="G470" s="33"/>
      <c r="H470" s="33"/>
      <c r="I470" s="33"/>
      <c r="J470" s="33"/>
      <c r="K470" s="33"/>
    </row>
    <row r="471" spans="1:11" ht="14.25" hidden="1" x14ac:dyDescent="0.25">
      <c r="A471" s="4"/>
      <c r="B471" s="22"/>
      <c r="C471" s="4"/>
      <c r="D471" s="30"/>
      <c r="E471" s="33"/>
      <c r="F471" s="33"/>
      <c r="G471" s="33"/>
      <c r="H471" s="33"/>
      <c r="I471" s="33"/>
      <c r="J471" s="33"/>
      <c r="K471" s="33"/>
    </row>
    <row r="472" spans="1:11" ht="14.25" hidden="1" x14ac:dyDescent="0.25">
      <c r="A472" s="4"/>
      <c r="B472" s="22"/>
      <c r="C472" s="4"/>
      <c r="D472" s="30"/>
      <c r="E472" s="33"/>
      <c r="F472" s="33"/>
      <c r="G472" s="33"/>
      <c r="H472" s="33"/>
      <c r="I472" s="33"/>
      <c r="J472" s="33"/>
      <c r="K472" s="33"/>
    </row>
    <row r="473" spans="1:11" ht="14.25" hidden="1" x14ac:dyDescent="0.25">
      <c r="A473" s="4"/>
      <c r="B473" s="22"/>
      <c r="C473" s="4"/>
      <c r="D473" s="30"/>
      <c r="E473" s="33"/>
      <c r="F473" s="33"/>
      <c r="G473" s="33"/>
      <c r="H473" s="33"/>
      <c r="I473" s="33"/>
      <c r="J473" s="33"/>
      <c r="K473" s="33"/>
    </row>
    <row r="474" spans="1:11" ht="14.25" hidden="1" x14ac:dyDescent="0.25">
      <c r="A474" s="4"/>
      <c r="B474" s="22"/>
      <c r="C474" s="4"/>
      <c r="D474" s="30"/>
      <c r="E474" s="33"/>
      <c r="F474" s="33"/>
      <c r="G474" s="33"/>
      <c r="H474" s="33"/>
      <c r="I474" s="33"/>
      <c r="J474" s="33"/>
      <c r="K474" s="33"/>
    </row>
    <row r="475" spans="1:11" ht="14.25" hidden="1" x14ac:dyDescent="0.25">
      <c r="A475" s="4"/>
      <c r="B475" s="22"/>
      <c r="C475" s="4"/>
      <c r="D475" s="30"/>
      <c r="E475" s="33"/>
      <c r="F475" s="33"/>
      <c r="G475" s="33"/>
      <c r="H475" s="33"/>
      <c r="I475" s="33"/>
      <c r="J475" s="33"/>
      <c r="K475" s="33"/>
    </row>
    <row r="476" spans="1:11" ht="14.25" hidden="1" x14ac:dyDescent="0.25">
      <c r="A476" s="4"/>
      <c r="B476" s="22"/>
      <c r="C476" s="4"/>
      <c r="D476" s="30"/>
      <c r="E476" s="33"/>
      <c r="F476" s="33"/>
      <c r="G476" s="33"/>
      <c r="H476" s="33"/>
      <c r="I476" s="33"/>
      <c r="J476" s="33"/>
      <c r="K476" s="33"/>
    </row>
    <row r="477" spans="1:11" ht="14.25" hidden="1" x14ac:dyDescent="0.25">
      <c r="A477" s="4"/>
      <c r="B477" s="22"/>
      <c r="C477" s="4"/>
      <c r="D477" s="30"/>
      <c r="E477" s="33"/>
      <c r="F477" s="33"/>
      <c r="G477" s="33"/>
      <c r="H477" s="33"/>
      <c r="I477" s="33"/>
      <c r="J477" s="33"/>
      <c r="K477" s="33"/>
    </row>
    <row r="478" spans="1:11" ht="14.25" hidden="1" x14ac:dyDescent="0.25">
      <c r="A478" s="4"/>
      <c r="B478" s="22"/>
      <c r="C478" s="4"/>
      <c r="D478" s="30"/>
      <c r="E478" s="33"/>
      <c r="F478" s="33"/>
      <c r="G478" s="33"/>
      <c r="H478" s="33"/>
      <c r="I478" s="33"/>
      <c r="J478" s="33"/>
      <c r="K478" s="33"/>
    </row>
    <row r="479" spans="1:11" ht="14.25" hidden="1" x14ac:dyDescent="0.25">
      <c r="A479" s="4"/>
      <c r="B479" s="22"/>
      <c r="C479" s="4"/>
      <c r="D479" s="30"/>
      <c r="E479" s="33"/>
      <c r="F479" s="33"/>
      <c r="G479" s="33"/>
      <c r="H479" s="33"/>
      <c r="I479" s="33"/>
      <c r="J479" s="33"/>
      <c r="K479" s="33"/>
    </row>
    <row r="480" spans="1:11" ht="14.25" hidden="1" x14ac:dyDescent="0.25">
      <c r="A480" s="4"/>
      <c r="B480" s="22"/>
      <c r="C480" s="4"/>
      <c r="D480" s="30"/>
      <c r="E480" s="33"/>
      <c r="F480" s="33"/>
      <c r="G480" s="33"/>
      <c r="H480" s="33"/>
      <c r="I480" s="33"/>
      <c r="J480" s="33"/>
      <c r="K480" s="33"/>
    </row>
    <row r="481" spans="1:11" ht="14.25" hidden="1" x14ac:dyDescent="0.25">
      <c r="A481" s="4"/>
      <c r="B481" s="22"/>
      <c r="C481" s="4"/>
      <c r="D481" s="30"/>
      <c r="E481" s="33"/>
      <c r="F481" s="33"/>
      <c r="G481" s="33"/>
      <c r="H481" s="33"/>
      <c r="I481" s="33"/>
      <c r="J481" s="33"/>
      <c r="K481" s="33"/>
    </row>
    <row r="482" spans="1:11" ht="14.25" hidden="1" x14ac:dyDescent="0.25">
      <c r="A482" s="4"/>
      <c r="B482" s="22"/>
      <c r="C482" s="4"/>
      <c r="D482" s="30"/>
      <c r="E482" s="33"/>
      <c r="F482" s="33"/>
      <c r="G482" s="33"/>
      <c r="H482" s="33"/>
      <c r="I482" s="33"/>
      <c r="J482" s="33"/>
      <c r="K482" s="33"/>
    </row>
    <row r="483" spans="1:11" ht="14.25" hidden="1" x14ac:dyDescent="0.25">
      <c r="A483" s="4"/>
      <c r="B483" s="22"/>
      <c r="C483" s="4"/>
      <c r="D483" s="30"/>
      <c r="E483" s="33"/>
      <c r="F483" s="33"/>
      <c r="G483" s="33"/>
      <c r="H483" s="33"/>
      <c r="I483" s="33"/>
      <c r="J483" s="33"/>
      <c r="K483" s="33"/>
    </row>
    <row r="484" spans="1:11" ht="14.25" hidden="1" x14ac:dyDescent="0.25">
      <c r="A484" s="4"/>
      <c r="B484" s="22"/>
      <c r="C484" s="4"/>
      <c r="D484" s="30"/>
      <c r="E484" s="33"/>
      <c r="F484" s="33"/>
      <c r="G484" s="33"/>
      <c r="H484" s="33"/>
      <c r="I484" s="33"/>
      <c r="J484" s="33"/>
      <c r="K484" s="33"/>
    </row>
    <row r="485" spans="1:11" ht="14.25" hidden="1" x14ac:dyDescent="0.25">
      <c r="A485" s="4"/>
      <c r="B485" s="22"/>
      <c r="C485" s="4"/>
      <c r="D485" s="30"/>
      <c r="E485" s="33"/>
      <c r="F485" s="33"/>
      <c r="G485" s="33"/>
      <c r="H485" s="33"/>
      <c r="I485" s="33"/>
      <c r="J485" s="33"/>
      <c r="K485" s="33"/>
    </row>
    <row r="486" spans="1:11" ht="14.25" hidden="1" x14ac:dyDescent="0.25">
      <c r="A486" s="4"/>
      <c r="B486" s="22"/>
      <c r="C486" s="4"/>
      <c r="D486" s="30"/>
      <c r="E486" s="33"/>
      <c r="F486" s="33"/>
      <c r="G486" s="33"/>
      <c r="H486" s="33"/>
      <c r="I486" s="33"/>
      <c r="J486" s="33"/>
      <c r="K486" s="33"/>
    </row>
    <row r="487" spans="1:11" ht="14.25" hidden="1" x14ac:dyDescent="0.25">
      <c r="A487" s="4"/>
      <c r="B487" s="22"/>
      <c r="C487" s="4"/>
      <c r="D487" s="30"/>
      <c r="E487" s="33"/>
      <c r="F487" s="33"/>
      <c r="G487" s="33"/>
      <c r="H487" s="33"/>
      <c r="I487" s="33"/>
      <c r="J487" s="33"/>
      <c r="K487" s="33"/>
    </row>
    <row r="488" spans="1:11" ht="14.25" hidden="1" x14ac:dyDescent="0.25">
      <c r="A488" s="4"/>
      <c r="B488" s="22"/>
      <c r="C488" s="4"/>
      <c r="D488" s="30"/>
      <c r="E488" s="33"/>
      <c r="F488" s="33"/>
      <c r="G488" s="33"/>
      <c r="H488" s="33"/>
      <c r="I488" s="33"/>
      <c r="J488" s="33"/>
      <c r="K488" s="33"/>
    </row>
    <row r="489" spans="1:11" ht="14.25" hidden="1" x14ac:dyDescent="0.25">
      <c r="A489" s="4"/>
      <c r="B489" s="22"/>
      <c r="C489" s="4"/>
      <c r="D489" s="30"/>
      <c r="E489" s="33"/>
      <c r="F489" s="33"/>
      <c r="G489" s="33"/>
      <c r="H489" s="33"/>
      <c r="I489" s="33"/>
      <c r="J489" s="33"/>
      <c r="K489" s="33"/>
    </row>
    <row r="490" spans="1:11" ht="14.25" hidden="1" x14ac:dyDescent="0.25">
      <c r="A490" s="4"/>
      <c r="B490" s="22"/>
      <c r="C490" s="4"/>
      <c r="D490" s="30"/>
      <c r="E490" s="33"/>
      <c r="F490" s="33"/>
      <c r="G490" s="33"/>
      <c r="H490" s="33"/>
      <c r="I490" s="33"/>
      <c r="J490" s="33"/>
      <c r="K490" s="33"/>
    </row>
    <row r="491" spans="1:11" ht="14.25" hidden="1" x14ac:dyDescent="0.25">
      <c r="A491" s="4"/>
      <c r="B491" s="22"/>
      <c r="C491" s="4"/>
      <c r="D491" s="30"/>
      <c r="E491" s="33"/>
      <c r="F491" s="33"/>
      <c r="G491" s="33"/>
      <c r="H491" s="33"/>
      <c r="I491" s="33"/>
      <c r="J491" s="33"/>
      <c r="K491" s="33"/>
    </row>
    <row r="492" spans="1:11" ht="14.25" hidden="1" x14ac:dyDescent="0.25">
      <c r="A492" s="4"/>
      <c r="B492" s="22"/>
      <c r="C492" s="4"/>
      <c r="D492" s="30"/>
      <c r="E492" s="33"/>
      <c r="F492" s="33"/>
      <c r="G492" s="33"/>
      <c r="H492" s="33"/>
      <c r="I492" s="33"/>
      <c r="J492" s="33"/>
      <c r="K492" s="33"/>
    </row>
    <row r="493" spans="1:11" ht="14.25" hidden="1" x14ac:dyDescent="0.25">
      <c r="A493" s="4"/>
      <c r="B493" s="22"/>
      <c r="C493" s="4"/>
      <c r="D493" s="30"/>
      <c r="E493" s="33"/>
      <c r="F493" s="33"/>
      <c r="G493" s="33"/>
      <c r="H493" s="33"/>
      <c r="I493" s="33"/>
      <c r="J493" s="33"/>
      <c r="K493" s="33"/>
    </row>
    <row r="494" spans="1:11" ht="14.25" hidden="1" x14ac:dyDescent="0.25">
      <c r="A494" s="4"/>
      <c r="B494" s="22"/>
      <c r="C494" s="4"/>
      <c r="D494" s="30"/>
      <c r="E494" s="33"/>
      <c r="F494" s="33"/>
      <c r="G494" s="33"/>
      <c r="H494" s="33"/>
      <c r="I494" s="33"/>
      <c r="J494" s="33"/>
      <c r="K494" s="33"/>
    </row>
    <row r="495" spans="1:11" ht="14.25" hidden="1" x14ac:dyDescent="0.25">
      <c r="A495" s="4"/>
      <c r="B495" s="22"/>
      <c r="C495" s="4"/>
      <c r="D495" s="30"/>
      <c r="E495" s="33"/>
      <c r="F495" s="33"/>
      <c r="G495" s="33"/>
      <c r="H495" s="33"/>
      <c r="I495" s="33"/>
      <c r="J495" s="33"/>
      <c r="K495" s="33"/>
    </row>
    <row r="496" spans="1:11" ht="14.25" hidden="1" x14ac:dyDescent="0.25">
      <c r="A496" s="4"/>
      <c r="B496" s="22"/>
      <c r="C496" s="4"/>
      <c r="D496" s="30"/>
      <c r="E496" s="33"/>
      <c r="F496" s="33"/>
      <c r="G496" s="33"/>
      <c r="H496" s="33"/>
      <c r="I496" s="33"/>
      <c r="J496" s="33"/>
      <c r="K496" s="33"/>
    </row>
    <row r="497" spans="1:11" ht="14.25" hidden="1" x14ac:dyDescent="0.25">
      <c r="A497" s="4"/>
      <c r="B497" s="22"/>
      <c r="C497" s="4"/>
      <c r="D497" s="30"/>
      <c r="E497" s="33"/>
      <c r="F497" s="33"/>
      <c r="G497" s="33"/>
      <c r="H497" s="33"/>
      <c r="I497" s="33"/>
      <c r="J497" s="33"/>
      <c r="K497" s="33"/>
    </row>
    <row r="498" spans="1:11" ht="14.25" hidden="1" x14ac:dyDescent="0.25">
      <c r="A498" s="4"/>
      <c r="B498" s="22"/>
      <c r="C498" s="4"/>
      <c r="D498" s="30"/>
      <c r="E498" s="33"/>
      <c r="F498" s="33"/>
      <c r="G498" s="33"/>
      <c r="H498" s="33"/>
      <c r="I498" s="33"/>
      <c r="J498" s="33"/>
      <c r="K498" s="33"/>
    </row>
    <row r="499" spans="1:11" ht="14.25" hidden="1" x14ac:dyDescent="0.25">
      <c r="A499" s="4"/>
      <c r="B499" s="22"/>
      <c r="C499" s="4"/>
      <c r="D499" s="30"/>
      <c r="E499" s="33"/>
      <c r="F499" s="33"/>
      <c r="G499" s="33"/>
      <c r="H499" s="33"/>
      <c r="I499" s="33"/>
      <c r="J499" s="33"/>
      <c r="K499" s="33"/>
    </row>
    <row r="500" spans="1:11" ht="14.25" hidden="1" x14ac:dyDescent="0.25">
      <c r="A500" s="4"/>
      <c r="B500" s="22"/>
      <c r="C500" s="4"/>
      <c r="D500" s="30"/>
      <c r="E500" s="33"/>
      <c r="F500" s="33"/>
      <c r="G500" s="33"/>
      <c r="H500" s="33"/>
      <c r="I500" s="33"/>
      <c r="J500" s="33"/>
      <c r="K500" s="33"/>
    </row>
    <row r="501" spans="1:11" ht="14.25" hidden="1" x14ac:dyDescent="0.25">
      <c r="A501" s="4"/>
      <c r="B501" s="22"/>
      <c r="C501" s="4"/>
      <c r="D501" s="30"/>
      <c r="E501" s="33"/>
      <c r="F501" s="33"/>
      <c r="G501" s="33"/>
      <c r="H501" s="33"/>
      <c r="I501" s="33"/>
      <c r="J501" s="33"/>
      <c r="K501" s="33"/>
    </row>
    <row r="502" spans="1:11" ht="14.25" hidden="1" x14ac:dyDescent="0.25">
      <c r="A502" s="4"/>
      <c r="B502" s="22"/>
      <c r="C502" s="4"/>
      <c r="D502" s="30"/>
      <c r="E502" s="33"/>
      <c r="F502" s="33"/>
      <c r="G502" s="33"/>
      <c r="H502" s="33"/>
      <c r="I502" s="33"/>
      <c r="J502" s="33"/>
      <c r="K502" s="33"/>
    </row>
    <row r="503" spans="1:11" ht="14.25" hidden="1" x14ac:dyDescent="0.25">
      <c r="A503" s="4"/>
      <c r="B503" s="22"/>
      <c r="C503" s="4"/>
      <c r="D503" s="30"/>
      <c r="E503" s="33"/>
      <c r="F503" s="33"/>
      <c r="G503" s="33"/>
      <c r="H503" s="33"/>
      <c r="I503" s="33"/>
      <c r="J503" s="33"/>
      <c r="K503" s="33"/>
    </row>
    <row r="504" spans="1:11" ht="14.25" hidden="1" x14ac:dyDescent="0.25">
      <c r="A504" s="4"/>
      <c r="B504" s="22"/>
      <c r="C504" s="4"/>
      <c r="D504" s="30"/>
      <c r="E504" s="33"/>
      <c r="F504" s="33"/>
      <c r="G504" s="33"/>
      <c r="H504" s="33"/>
      <c r="I504" s="33"/>
      <c r="J504" s="33"/>
      <c r="K504" s="33"/>
    </row>
    <row r="505" spans="1:11" ht="14.25" hidden="1" x14ac:dyDescent="0.25">
      <c r="A505" s="4"/>
      <c r="B505" s="22"/>
      <c r="C505" s="4"/>
      <c r="D505" s="30"/>
      <c r="E505" s="33"/>
      <c r="F505" s="33"/>
      <c r="G505" s="33"/>
      <c r="H505" s="33"/>
      <c r="I505" s="33"/>
      <c r="J505" s="33"/>
      <c r="K505" s="33"/>
    </row>
    <row r="506" spans="1:11" ht="14.25" hidden="1" x14ac:dyDescent="0.25">
      <c r="A506" s="4"/>
      <c r="B506" s="22"/>
      <c r="C506" s="4"/>
      <c r="D506" s="30"/>
      <c r="E506" s="33"/>
      <c r="F506" s="33"/>
      <c r="G506" s="33"/>
      <c r="H506" s="33"/>
      <c r="I506" s="33"/>
      <c r="J506" s="33"/>
      <c r="K506" s="33"/>
    </row>
    <row r="507" spans="1:11" ht="14.25" hidden="1" x14ac:dyDescent="0.25">
      <c r="A507" s="4"/>
      <c r="B507" s="22"/>
      <c r="C507" s="4"/>
      <c r="D507" s="30"/>
      <c r="E507" s="33"/>
      <c r="F507" s="33"/>
      <c r="G507" s="33"/>
      <c r="H507" s="33"/>
      <c r="I507" s="33"/>
      <c r="J507" s="33"/>
      <c r="K507" s="33"/>
    </row>
    <row r="508" spans="1:11" ht="14.25" hidden="1" x14ac:dyDescent="0.25">
      <c r="A508" s="4"/>
      <c r="B508" s="22"/>
      <c r="C508" s="4"/>
      <c r="D508" s="30"/>
      <c r="E508" s="33"/>
      <c r="F508" s="33"/>
      <c r="G508" s="33"/>
      <c r="H508" s="33"/>
      <c r="I508" s="33"/>
      <c r="J508" s="33"/>
      <c r="K508" s="33"/>
    </row>
    <row r="509" spans="1:11" ht="14.25" hidden="1" x14ac:dyDescent="0.25">
      <c r="A509" s="4"/>
      <c r="B509" s="22"/>
      <c r="C509" s="4"/>
      <c r="D509" s="30"/>
      <c r="E509" s="33"/>
      <c r="F509" s="33"/>
      <c r="G509" s="33"/>
      <c r="H509" s="33"/>
      <c r="I509" s="33"/>
      <c r="J509" s="33"/>
      <c r="K509" s="33"/>
    </row>
    <row r="510" spans="1:11" ht="14.25" hidden="1" x14ac:dyDescent="0.25">
      <c r="A510" s="4"/>
      <c r="B510" s="22"/>
      <c r="C510" s="4"/>
      <c r="D510" s="30"/>
      <c r="E510" s="33"/>
      <c r="F510" s="33"/>
      <c r="G510" s="33"/>
      <c r="H510" s="33"/>
      <c r="I510" s="33"/>
      <c r="J510" s="33"/>
      <c r="K510" s="33"/>
    </row>
    <row r="511" spans="1:11" ht="14.25" hidden="1" x14ac:dyDescent="0.25">
      <c r="A511" s="4"/>
      <c r="B511" s="22"/>
      <c r="C511" s="4"/>
      <c r="D511" s="30"/>
      <c r="E511" s="33"/>
      <c r="F511" s="33"/>
      <c r="G511" s="33"/>
      <c r="H511" s="33"/>
      <c r="I511" s="33"/>
      <c r="J511" s="33"/>
      <c r="K511" s="33"/>
    </row>
    <row r="512" spans="1:11" ht="14.25" hidden="1" x14ac:dyDescent="0.25">
      <c r="A512" s="4"/>
      <c r="B512" s="22"/>
      <c r="C512" s="4"/>
      <c r="D512" s="30"/>
      <c r="E512" s="33"/>
      <c r="F512" s="33"/>
      <c r="G512" s="33"/>
      <c r="H512" s="33"/>
      <c r="I512" s="33"/>
      <c r="J512" s="33"/>
      <c r="K512" s="33"/>
    </row>
    <row r="513" spans="1:11" ht="14.25" hidden="1" x14ac:dyDescent="0.25">
      <c r="A513" s="4"/>
      <c r="B513" s="22"/>
      <c r="C513" s="4"/>
      <c r="D513" s="30"/>
      <c r="E513" s="33"/>
      <c r="F513" s="33"/>
      <c r="G513" s="33"/>
      <c r="H513" s="33"/>
      <c r="I513" s="33"/>
      <c r="J513" s="33"/>
      <c r="K513" s="33"/>
    </row>
    <row r="514" spans="1:11" ht="14.25" hidden="1" x14ac:dyDescent="0.25">
      <c r="A514" s="4"/>
      <c r="B514" s="22"/>
      <c r="C514" s="4"/>
      <c r="D514" s="30"/>
      <c r="E514" s="33"/>
      <c r="F514" s="33"/>
      <c r="G514" s="33"/>
      <c r="H514" s="33"/>
      <c r="I514" s="33"/>
      <c r="J514" s="33"/>
      <c r="K514" s="33"/>
    </row>
    <row r="515" spans="1:11" ht="14.25" hidden="1" x14ac:dyDescent="0.25">
      <c r="A515" s="4"/>
      <c r="B515" s="22"/>
      <c r="C515" s="4"/>
      <c r="D515" s="30"/>
      <c r="E515" s="33"/>
      <c r="F515" s="33"/>
      <c r="G515" s="33"/>
      <c r="H515" s="33"/>
      <c r="I515" s="33"/>
      <c r="J515" s="33"/>
      <c r="K515" s="33"/>
    </row>
    <row r="516" spans="1:11" ht="14.25" hidden="1" x14ac:dyDescent="0.25">
      <c r="A516" s="4"/>
      <c r="B516" s="22"/>
      <c r="C516" s="4"/>
      <c r="D516" s="30"/>
      <c r="E516" s="33"/>
      <c r="F516" s="33"/>
      <c r="G516" s="33"/>
      <c r="H516" s="33"/>
      <c r="I516" s="33"/>
      <c r="J516" s="33"/>
      <c r="K516" s="33"/>
    </row>
    <row r="517" spans="1:11" ht="14.25" hidden="1" x14ac:dyDescent="0.25">
      <c r="A517" s="4"/>
      <c r="B517" s="22"/>
      <c r="C517" s="4"/>
      <c r="D517" s="30"/>
      <c r="E517" s="33"/>
      <c r="F517" s="33"/>
      <c r="G517" s="33"/>
      <c r="H517" s="33"/>
      <c r="I517" s="33"/>
      <c r="J517" s="33"/>
      <c r="K517" s="33"/>
    </row>
    <row r="518" spans="1:11" ht="14.25" hidden="1" x14ac:dyDescent="0.25">
      <c r="A518" s="4"/>
      <c r="B518" s="22"/>
      <c r="C518" s="4"/>
      <c r="D518" s="30"/>
      <c r="E518" s="33"/>
      <c r="F518" s="33"/>
      <c r="G518" s="33"/>
      <c r="H518" s="33"/>
      <c r="I518" s="33"/>
      <c r="J518" s="33"/>
      <c r="K518" s="33"/>
    </row>
    <row r="519" spans="1:11" ht="14.25" hidden="1" x14ac:dyDescent="0.25">
      <c r="A519" s="4"/>
      <c r="B519" s="22"/>
      <c r="C519" s="4"/>
      <c r="D519" s="30"/>
      <c r="E519" s="33"/>
      <c r="F519" s="33"/>
      <c r="G519" s="33"/>
      <c r="H519" s="33"/>
      <c r="I519" s="33"/>
      <c r="J519" s="33"/>
      <c r="K519" s="33"/>
    </row>
    <row r="520" spans="1:11" ht="14.25" hidden="1" x14ac:dyDescent="0.25">
      <c r="A520" s="4"/>
      <c r="B520" s="22"/>
      <c r="C520" s="4"/>
      <c r="D520" s="30"/>
      <c r="E520" s="33"/>
      <c r="F520" s="33"/>
      <c r="G520" s="33"/>
      <c r="H520" s="33"/>
      <c r="I520" s="33"/>
      <c r="J520" s="33"/>
      <c r="K520" s="33"/>
    </row>
    <row r="521" spans="1:11" ht="14.25" hidden="1" x14ac:dyDescent="0.25">
      <c r="A521" s="4"/>
      <c r="B521" s="22"/>
      <c r="C521" s="4"/>
      <c r="D521" s="30"/>
      <c r="E521" s="33"/>
      <c r="F521" s="33"/>
      <c r="G521" s="33"/>
      <c r="H521" s="33"/>
      <c r="I521" s="33"/>
      <c r="J521" s="33"/>
      <c r="K521" s="33"/>
    </row>
    <row r="522" spans="1:11" ht="14.25" hidden="1" x14ac:dyDescent="0.25">
      <c r="A522" s="4"/>
      <c r="B522" s="22"/>
      <c r="C522" s="4"/>
      <c r="D522" s="30"/>
      <c r="E522" s="33"/>
      <c r="F522" s="33"/>
      <c r="G522" s="33"/>
      <c r="H522" s="33"/>
      <c r="I522" s="33"/>
      <c r="J522" s="33"/>
      <c r="K522" s="33"/>
    </row>
    <row r="523" spans="1:11" ht="14.25" hidden="1" x14ac:dyDescent="0.25">
      <c r="A523" s="4"/>
      <c r="B523" s="22"/>
      <c r="C523" s="4"/>
      <c r="D523" s="30"/>
      <c r="E523" s="33"/>
      <c r="F523" s="33"/>
      <c r="G523" s="33"/>
      <c r="H523" s="33"/>
      <c r="I523" s="33"/>
      <c r="J523" s="33"/>
      <c r="K523" s="33"/>
    </row>
    <row r="524" spans="1:11" ht="14.25" hidden="1" x14ac:dyDescent="0.25">
      <c r="A524" s="4"/>
      <c r="B524" s="22"/>
      <c r="C524" s="4"/>
      <c r="D524" s="30"/>
      <c r="E524" s="33"/>
      <c r="F524" s="33"/>
      <c r="G524" s="33"/>
      <c r="H524" s="33"/>
      <c r="I524" s="33"/>
      <c r="J524" s="33"/>
      <c r="K524" s="33"/>
    </row>
    <row r="525" spans="1:11" ht="14.25" hidden="1" x14ac:dyDescent="0.25">
      <c r="A525" s="4"/>
      <c r="B525" s="22"/>
      <c r="C525" s="4"/>
      <c r="D525" s="30"/>
      <c r="E525" s="33"/>
      <c r="F525" s="33"/>
      <c r="G525" s="33"/>
      <c r="H525" s="33"/>
      <c r="I525" s="33"/>
      <c r="J525" s="33"/>
      <c r="K525" s="33"/>
    </row>
    <row r="526" spans="1:11" ht="14.25" hidden="1" x14ac:dyDescent="0.25">
      <c r="A526" s="4"/>
      <c r="B526" s="22"/>
      <c r="C526" s="4"/>
      <c r="D526" s="30"/>
      <c r="E526" s="33"/>
      <c r="F526" s="33"/>
      <c r="G526" s="33"/>
      <c r="H526" s="33"/>
      <c r="I526" s="33"/>
      <c r="J526" s="33"/>
      <c r="K526" s="33"/>
    </row>
    <row r="527" spans="1:11" ht="14.25" hidden="1" x14ac:dyDescent="0.25">
      <c r="A527" s="4"/>
      <c r="B527" s="22"/>
      <c r="C527" s="4"/>
      <c r="D527" s="30"/>
      <c r="E527" s="33"/>
      <c r="F527" s="33"/>
      <c r="G527" s="33"/>
      <c r="H527" s="33"/>
      <c r="I527" s="33"/>
      <c r="J527" s="33"/>
      <c r="K527" s="33"/>
    </row>
    <row r="528" spans="1:11" ht="14.25" hidden="1" x14ac:dyDescent="0.25">
      <c r="A528" s="4"/>
      <c r="B528" s="22"/>
      <c r="C528" s="4"/>
      <c r="D528" s="30"/>
      <c r="E528" s="33"/>
      <c r="F528" s="33"/>
      <c r="G528" s="33"/>
      <c r="H528" s="33"/>
      <c r="I528" s="33"/>
      <c r="J528" s="33"/>
      <c r="K528" s="33"/>
    </row>
    <row r="529" spans="1:11" ht="14.25" hidden="1" x14ac:dyDescent="0.25">
      <c r="A529" s="4"/>
      <c r="B529" s="22"/>
      <c r="C529" s="4"/>
      <c r="D529" s="30"/>
      <c r="E529" s="33"/>
      <c r="F529" s="33"/>
      <c r="G529" s="33"/>
      <c r="H529" s="33"/>
      <c r="I529" s="33"/>
      <c r="J529" s="33"/>
      <c r="K529" s="33"/>
    </row>
    <row r="530" spans="1:11" ht="14.25" hidden="1" x14ac:dyDescent="0.25">
      <c r="A530" s="4"/>
      <c r="B530" s="22"/>
      <c r="C530" s="4"/>
      <c r="D530" s="30"/>
      <c r="E530" s="33"/>
      <c r="F530" s="33"/>
      <c r="G530" s="33"/>
      <c r="H530" s="33"/>
      <c r="I530" s="33"/>
      <c r="J530" s="33"/>
      <c r="K530" s="33"/>
    </row>
    <row r="531" spans="1:11" ht="14.25" hidden="1" x14ac:dyDescent="0.25">
      <c r="A531" s="4"/>
      <c r="B531" s="22"/>
      <c r="C531" s="4"/>
      <c r="D531" s="30"/>
      <c r="E531" s="33"/>
      <c r="F531" s="33"/>
      <c r="G531" s="33"/>
      <c r="H531" s="33"/>
      <c r="I531" s="33"/>
      <c r="J531" s="33"/>
      <c r="K531" s="33"/>
    </row>
    <row r="532" spans="1:11" ht="14.25" hidden="1" x14ac:dyDescent="0.25">
      <c r="A532" s="4"/>
      <c r="B532" s="22"/>
      <c r="C532" s="4"/>
      <c r="D532" s="30"/>
      <c r="E532" s="33"/>
      <c r="F532" s="33"/>
      <c r="G532" s="33"/>
      <c r="H532" s="33"/>
      <c r="I532" s="33"/>
      <c r="J532" s="33"/>
      <c r="K532" s="33"/>
    </row>
    <row r="533" spans="1:11" ht="14.25" hidden="1" x14ac:dyDescent="0.25">
      <c r="A533" s="4"/>
      <c r="B533" s="22"/>
      <c r="C533" s="4"/>
      <c r="D533" s="30"/>
      <c r="E533" s="33"/>
      <c r="F533" s="33"/>
      <c r="G533" s="33"/>
      <c r="H533" s="33"/>
      <c r="I533" s="33"/>
      <c r="J533" s="33"/>
      <c r="K533" s="33"/>
    </row>
    <row r="534" spans="1:11" ht="14.25" hidden="1" x14ac:dyDescent="0.25">
      <c r="A534" s="4"/>
      <c r="B534" s="22"/>
      <c r="C534" s="4"/>
      <c r="D534" s="30"/>
      <c r="E534" s="33"/>
      <c r="F534" s="33"/>
      <c r="G534" s="33"/>
      <c r="H534" s="33"/>
      <c r="I534" s="33"/>
      <c r="J534" s="33"/>
      <c r="K534" s="33"/>
    </row>
    <row r="535" spans="1:11" ht="14.25" hidden="1" x14ac:dyDescent="0.25">
      <c r="A535" s="4"/>
      <c r="B535" s="22"/>
      <c r="C535" s="4"/>
      <c r="D535" s="30"/>
      <c r="E535" s="33"/>
      <c r="F535" s="33"/>
      <c r="G535" s="33"/>
      <c r="H535" s="33"/>
      <c r="I535" s="33"/>
      <c r="J535" s="33"/>
      <c r="K535" s="33"/>
    </row>
    <row r="536" spans="1:11" ht="14.25" hidden="1" x14ac:dyDescent="0.25">
      <c r="A536" s="4"/>
      <c r="B536" s="22"/>
      <c r="C536" s="4"/>
      <c r="D536" s="30"/>
      <c r="E536" s="33"/>
      <c r="F536" s="33"/>
      <c r="G536" s="33"/>
      <c r="H536" s="33"/>
      <c r="I536" s="33"/>
      <c r="J536" s="33"/>
      <c r="K536" s="33"/>
    </row>
    <row r="537" spans="1:11" ht="14.25" hidden="1" x14ac:dyDescent="0.25">
      <c r="A537" s="4"/>
      <c r="B537" s="22"/>
      <c r="C537" s="4"/>
      <c r="D537" s="30"/>
      <c r="E537" s="33"/>
      <c r="F537" s="33"/>
      <c r="G537" s="33"/>
      <c r="H537" s="33"/>
      <c r="I537" s="33"/>
      <c r="J537" s="33"/>
      <c r="K537" s="33"/>
    </row>
    <row r="538" spans="1:11" ht="14.25" hidden="1" x14ac:dyDescent="0.25">
      <c r="A538" s="4"/>
      <c r="B538" s="22"/>
      <c r="C538" s="4"/>
      <c r="D538" s="30"/>
      <c r="E538" s="33"/>
      <c r="F538" s="33"/>
      <c r="G538" s="33"/>
      <c r="H538" s="33"/>
      <c r="I538" s="33"/>
      <c r="J538" s="33"/>
      <c r="K538" s="33"/>
    </row>
    <row r="539" spans="1:11" ht="14.25" hidden="1" x14ac:dyDescent="0.25">
      <c r="A539" s="4"/>
      <c r="B539" s="22"/>
      <c r="C539" s="4"/>
      <c r="D539" s="30"/>
      <c r="E539" s="33"/>
      <c r="F539" s="33"/>
      <c r="G539" s="33"/>
      <c r="H539" s="33"/>
      <c r="I539" s="33"/>
      <c r="J539" s="33"/>
      <c r="K539" s="33"/>
    </row>
    <row r="540" spans="1:11" ht="14.25" hidden="1" x14ac:dyDescent="0.25">
      <c r="A540" s="4"/>
      <c r="B540" s="22"/>
      <c r="C540" s="4"/>
      <c r="D540" s="30"/>
      <c r="E540" s="33"/>
      <c r="F540" s="33"/>
      <c r="G540" s="33"/>
      <c r="H540" s="33"/>
      <c r="I540" s="33"/>
      <c r="J540" s="33"/>
      <c r="K540" s="33"/>
    </row>
    <row r="541" spans="1:11" ht="14.25" hidden="1" x14ac:dyDescent="0.25">
      <c r="A541" s="4"/>
      <c r="B541" s="22"/>
      <c r="C541" s="4"/>
      <c r="D541" s="30"/>
      <c r="E541" s="33"/>
      <c r="F541" s="33"/>
      <c r="G541" s="33"/>
      <c r="H541" s="33"/>
      <c r="I541" s="33"/>
      <c r="J541" s="33"/>
      <c r="K541" s="33"/>
    </row>
    <row r="542" spans="1:11" ht="14.25" hidden="1" x14ac:dyDescent="0.25">
      <c r="A542" s="4"/>
      <c r="B542" s="22"/>
      <c r="C542" s="4"/>
      <c r="D542" s="30"/>
      <c r="E542" s="33"/>
      <c r="F542" s="33"/>
      <c r="G542" s="33"/>
      <c r="H542" s="33"/>
      <c r="I542" s="33"/>
      <c r="J542" s="33"/>
      <c r="K542" s="33"/>
    </row>
    <row r="543" spans="1:11" ht="14.25" hidden="1" x14ac:dyDescent="0.25">
      <c r="A543" s="4"/>
      <c r="B543" s="22"/>
      <c r="C543" s="4"/>
      <c r="D543" s="30"/>
      <c r="E543" s="33"/>
      <c r="F543" s="33"/>
      <c r="G543" s="33"/>
      <c r="H543" s="33"/>
      <c r="I543" s="33"/>
      <c r="J543" s="33"/>
      <c r="K543" s="33"/>
    </row>
    <row r="544" spans="1:11" ht="14.25" hidden="1" x14ac:dyDescent="0.25">
      <c r="A544" s="4"/>
      <c r="B544" s="22"/>
      <c r="C544" s="4"/>
      <c r="D544" s="30"/>
      <c r="E544" s="33"/>
      <c r="F544" s="33"/>
      <c r="G544" s="33"/>
      <c r="H544" s="33"/>
      <c r="I544" s="33"/>
      <c r="J544" s="33"/>
      <c r="K544" s="33"/>
    </row>
    <row r="545" spans="1:11" ht="14.25" hidden="1" x14ac:dyDescent="0.25">
      <c r="A545" s="4"/>
      <c r="B545" s="22"/>
      <c r="C545" s="4"/>
      <c r="D545" s="30"/>
      <c r="E545" s="33"/>
      <c r="F545" s="33"/>
      <c r="G545" s="33"/>
      <c r="H545" s="33"/>
      <c r="I545" s="33"/>
      <c r="J545" s="33"/>
      <c r="K545" s="33"/>
    </row>
    <row r="546" spans="1:11" ht="14.25" hidden="1" x14ac:dyDescent="0.25">
      <c r="A546" s="4"/>
      <c r="B546" s="22"/>
      <c r="C546" s="4"/>
      <c r="D546" s="30"/>
      <c r="E546" s="33"/>
      <c r="F546" s="33"/>
      <c r="G546" s="33"/>
      <c r="H546" s="33"/>
      <c r="I546" s="33"/>
      <c r="J546" s="33"/>
      <c r="K546" s="33"/>
    </row>
    <row r="547" spans="1:11" ht="14.25" hidden="1" x14ac:dyDescent="0.25">
      <c r="A547" s="4"/>
      <c r="B547" s="22"/>
      <c r="C547" s="4"/>
      <c r="D547" s="30"/>
      <c r="E547" s="33"/>
      <c r="F547" s="33"/>
      <c r="G547" s="33"/>
      <c r="H547" s="33"/>
      <c r="I547" s="33"/>
      <c r="J547" s="33"/>
      <c r="K547" s="33"/>
    </row>
    <row r="548" spans="1:11" ht="14.25" hidden="1" x14ac:dyDescent="0.25">
      <c r="A548" s="4"/>
      <c r="B548" s="22"/>
      <c r="C548" s="4"/>
      <c r="D548" s="30"/>
      <c r="E548" s="33"/>
      <c r="F548" s="33"/>
      <c r="G548" s="33"/>
      <c r="H548" s="33"/>
      <c r="I548" s="33"/>
      <c r="J548" s="33"/>
      <c r="K548" s="33"/>
    </row>
    <row r="549" spans="1:11" ht="14.25" hidden="1" x14ac:dyDescent="0.25">
      <c r="A549" s="4"/>
      <c r="B549" s="22"/>
      <c r="C549" s="4"/>
      <c r="D549" s="30"/>
      <c r="E549" s="33"/>
      <c r="F549" s="33"/>
      <c r="G549" s="33"/>
      <c r="H549" s="33"/>
      <c r="I549" s="33"/>
      <c r="J549" s="33"/>
      <c r="K549" s="33"/>
    </row>
    <row r="550" spans="1:11" ht="14.25" hidden="1" x14ac:dyDescent="0.25">
      <c r="A550" s="4"/>
      <c r="B550" s="22"/>
      <c r="C550" s="4"/>
      <c r="D550" s="30"/>
      <c r="E550" s="33"/>
      <c r="F550" s="33"/>
      <c r="G550" s="33"/>
      <c r="H550" s="33"/>
      <c r="I550" s="33"/>
      <c r="J550" s="33"/>
      <c r="K550" s="33"/>
    </row>
    <row r="551" spans="1:11" ht="14.25" hidden="1" x14ac:dyDescent="0.25">
      <c r="A551" s="4"/>
      <c r="B551" s="22"/>
      <c r="C551" s="4"/>
      <c r="D551" s="30"/>
      <c r="E551" s="33"/>
      <c r="F551" s="33"/>
      <c r="G551" s="33"/>
      <c r="H551" s="33"/>
      <c r="I551" s="33"/>
      <c r="J551" s="33"/>
      <c r="K551" s="33"/>
    </row>
    <row r="552" spans="1:11" ht="14.25" hidden="1" x14ac:dyDescent="0.25">
      <c r="A552" s="4"/>
      <c r="B552" s="22"/>
      <c r="C552" s="4"/>
      <c r="D552" s="30"/>
      <c r="E552" s="33"/>
      <c r="F552" s="33"/>
      <c r="G552" s="33"/>
      <c r="H552" s="33"/>
      <c r="I552" s="33"/>
      <c r="J552" s="33"/>
      <c r="K552" s="33"/>
    </row>
    <row r="553" spans="1:11" ht="14.25" hidden="1" x14ac:dyDescent="0.25">
      <c r="A553" s="4"/>
      <c r="B553" s="22"/>
      <c r="C553" s="4"/>
      <c r="D553" s="30"/>
      <c r="E553" s="33"/>
      <c r="F553" s="33"/>
      <c r="G553" s="33"/>
      <c r="H553" s="33"/>
      <c r="I553" s="33"/>
      <c r="J553" s="33"/>
      <c r="K553" s="33"/>
    </row>
    <row r="554" spans="1:11" ht="14.25" hidden="1" x14ac:dyDescent="0.25">
      <c r="A554" s="4"/>
      <c r="B554" s="22"/>
      <c r="C554" s="4"/>
      <c r="D554" s="30"/>
      <c r="E554" s="33"/>
      <c r="F554" s="33"/>
      <c r="G554" s="33"/>
      <c r="H554" s="33"/>
      <c r="I554" s="33"/>
      <c r="J554" s="33"/>
      <c r="K554" s="33"/>
    </row>
    <row r="555" spans="1:11" ht="14.25" hidden="1" x14ac:dyDescent="0.25">
      <c r="A555" s="4"/>
      <c r="B555" s="22"/>
      <c r="C555" s="4"/>
      <c r="D555" s="30"/>
      <c r="E555" s="33"/>
      <c r="F555" s="33"/>
      <c r="G555" s="33"/>
      <c r="H555" s="33"/>
      <c r="I555" s="33"/>
      <c r="J555" s="33"/>
      <c r="K555" s="33"/>
    </row>
    <row r="556" spans="1:11" ht="14.25" hidden="1" x14ac:dyDescent="0.25">
      <c r="A556" s="4"/>
      <c r="B556" s="22"/>
      <c r="C556" s="4"/>
      <c r="D556" s="30"/>
      <c r="E556" s="33"/>
      <c r="F556" s="33"/>
      <c r="G556" s="33"/>
      <c r="H556" s="33"/>
      <c r="I556" s="33"/>
      <c r="J556" s="33"/>
      <c r="K556" s="33"/>
    </row>
    <row r="557" spans="1:11" ht="14.25" hidden="1" x14ac:dyDescent="0.25">
      <c r="A557" s="4"/>
      <c r="B557" s="22"/>
      <c r="C557" s="4"/>
      <c r="D557" s="30"/>
      <c r="E557" s="33"/>
      <c r="F557" s="33"/>
      <c r="G557" s="33"/>
      <c r="H557" s="33"/>
      <c r="I557" s="33"/>
      <c r="J557" s="33"/>
      <c r="K557" s="33"/>
    </row>
    <row r="558" spans="1:11" ht="14.25" hidden="1" x14ac:dyDescent="0.25">
      <c r="A558" s="4"/>
      <c r="B558" s="22"/>
      <c r="C558" s="4"/>
      <c r="D558" s="30"/>
      <c r="E558" s="33"/>
      <c r="F558" s="33"/>
      <c r="G558" s="33"/>
      <c r="H558" s="33"/>
      <c r="I558" s="33"/>
      <c r="J558" s="33"/>
      <c r="K558" s="33"/>
    </row>
    <row r="559" spans="1:11" ht="14.25" hidden="1" x14ac:dyDescent="0.25">
      <c r="A559" s="4"/>
      <c r="B559" s="22"/>
      <c r="C559" s="4"/>
      <c r="D559" s="30"/>
      <c r="E559" s="33"/>
      <c r="F559" s="33"/>
      <c r="G559" s="33"/>
      <c r="H559" s="33"/>
      <c r="I559" s="33"/>
      <c r="J559" s="33"/>
      <c r="K559" s="33"/>
    </row>
    <row r="560" spans="1:11" ht="14.25" hidden="1" x14ac:dyDescent="0.25">
      <c r="A560" s="4"/>
      <c r="B560" s="22"/>
      <c r="C560" s="4"/>
      <c r="D560" s="30"/>
      <c r="E560" s="33"/>
      <c r="F560" s="33"/>
      <c r="G560" s="33"/>
      <c r="H560" s="33"/>
      <c r="I560" s="33"/>
      <c r="J560" s="33"/>
      <c r="K560" s="33"/>
    </row>
    <row r="561" spans="1:11" ht="14.25" hidden="1" x14ac:dyDescent="0.25">
      <c r="A561" s="4"/>
      <c r="B561" s="22"/>
      <c r="C561" s="4"/>
      <c r="D561" s="30"/>
      <c r="E561" s="33"/>
      <c r="F561" s="33"/>
      <c r="G561" s="33"/>
      <c r="H561" s="33"/>
      <c r="I561" s="33"/>
      <c r="J561" s="33"/>
      <c r="K561" s="33"/>
    </row>
    <row r="562" spans="1:11" ht="14.25" hidden="1" x14ac:dyDescent="0.25">
      <c r="A562" s="4"/>
      <c r="B562" s="22"/>
      <c r="C562" s="4"/>
      <c r="D562" s="30"/>
      <c r="E562" s="33"/>
      <c r="F562" s="33"/>
      <c r="G562" s="33"/>
      <c r="H562" s="33"/>
      <c r="I562" s="33"/>
      <c r="J562" s="33"/>
      <c r="K562" s="33"/>
    </row>
    <row r="563" spans="1:11" ht="14.25" hidden="1" x14ac:dyDescent="0.25">
      <c r="A563" s="4"/>
      <c r="B563" s="22"/>
      <c r="C563" s="4"/>
      <c r="D563" s="30"/>
      <c r="E563" s="33"/>
      <c r="F563" s="33"/>
      <c r="G563" s="33"/>
      <c r="H563" s="33"/>
      <c r="I563" s="33"/>
      <c r="J563" s="33"/>
      <c r="K563" s="33"/>
    </row>
    <row r="564" spans="1:11" ht="14.25" hidden="1" x14ac:dyDescent="0.25">
      <c r="A564" s="4"/>
      <c r="B564" s="22"/>
      <c r="C564" s="4"/>
      <c r="D564" s="30"/>
      <c r="E564" s="33"/>
      <c r="F564" s="33"/>
      <c r="G564" s="33"/>
      <c r="H564" s="33"/>
      <c r="I564" s="33"/>
      <c r="J564" s="33"/>
      <c r="K564" s="33"/>
    </row>
    <row r="565" spans="1:11" ht="14.25" hidden="1" x14ac:dyDescent="0.25">
      <c r="A565" s="4"/>
      <c r="B565" s="22"/>
      <c r="C565" s="4"/>
      <c r="D565" s="30"/>
      <c r="E565" s="33"/>
      <c r="F565" s="33"/>
      <c r="G565" s="33"/>
      <c r="H565" s="33"/>
      <c r="I565" s="33"/>
      <c r="J565" s="33"/>
      <c r="K565" s="33"/>
    </row>
    <row r="566" spans="1:11" ht="14.25" hidden="1" x14ac:dyDescent="0.25">
      <c r="A566" s="4"/>
      <c r="B566" s="22"/>
      <c r="C566" s="4"/>
      <c r="D566" s="30"/>
      <c r="E566" s="33"/>
      <c r="F566" s="33"/>
      <c r="G566" s="33"/>
      <c r="H566" s="33"/>
      <c r="I566" s="33"/>
      <c r="J566" s="33"/>
      <c r="K566" s="33"/>
    </row>
    <row r="567" spans="1:11" ht="14.25" hidden="1" x14ac:dyDescent="0.25">
      <c r="A567" s="4"/>
      <c r="B567" s="22"/>
      <c r="C567" s="4"/>
      <c r="D567" s="30"/>
      <c r="E567" s="33"/>
      <c r="F567" s="33"/>
      <c r="G567" s="33"/>
      <c r="H567" s="33"/>
      <c r="I567" s="33"/>
      <c r="J567" s="33"/>
      <c r="K567" s="33"/>
    </row>
    <row r="568" spans="1:11" ht="14.25" hidden="1" x14ac:dyDescent="0.25">
      <c r="A568" s="4"/>
      <c r="B568" s="22"/>
      <c r="C568" s="4"/>
      <c r="D568" s="30"/>
      <c r="E568" s="33"/>
      <c r="F568" s="33"/>
      <c r="G568" s="33"/>
      <c r="H568" s="33"/>
      <c r="I568" s="33"/>
      <c r="J568" s="33"/>
      <c r="K568" s="33"/>
    </row>
    <row r="569" spans="1:11" ht="14.25" hidden="1" x14ac:dyDescent="0.25">
      <c r="A569" s="4"/>
      <c r="B569" s="22"/>
      <c r="C569" s="4"/>
      <c r="D569" s="30"/>
      <c r="E569" s="33"/>
      <c r="F569" s="33"/>
      <c r="G569" s="33"/>
      <c r="H569" s="33"/>
      <c r="I569" s="33"/>
      <c r="J569" s="33"/>
      <c r="K569" s="33"/>
    </row>
    <row r="570" spans="1:11" ht="14.25" hidden="1" x14ac:dyDescent="0.25">
      <c r="A570" s="4"/>
      <c r="B570" s="22"/>
      <c r="C570" s="4"/>
      <c r="D570" s="30"/>
      <c r="E570" s="33"/>
      <c r="F570" s="33"/>
      <c r="G570" s="33"/>
      <c r="H570" s="33"/>
      <c r="I570" s="33"/>
      <c r="J570" s="33"/>
      <c r="K570" s="33"/>
    </row>
    <row r="571" spans="1:11" ht="14.25" hidden="1" x14ac:dyDescent="0.25">
      <c r="A571" s="4"/>
      <c r="B571" s="22"/>
      <c r="C571" s="4"/>
      <c r="D571" s="30"/>
      <c r="E571" s="33"/>
      <c r="F571" s="33"/>
      <c r="G571" s="33"/>
      <c r="H571" s="33"/>
      <c r="I571" s="33"/>
      <c r="J571" s="33"/>
      <c r="K571" s="33"/>
    </row>
    <row r="572" spans="1:11" ht="14.25" hidden="1" x14ac:dyDescent="0.25">
      <c r="A572" s="4"/>
      <c r="B572" s="22"/>
      <c r="C572" s="4"/>
      <c r="D572" s="30"/>
      <c r="E572" s="33"/>
      <c r="F572" s="33"/>
      <c r="G572" s="33"/>
      <c r="H572" s="33"/>
      <c r="I572" s="33"/>
      <c r="J572" s="33"/>
      <c r="K572" s="33"/>
    </row>
    <row r="573" spans="1:11" ht="14.25" hidden="1" x14ac:dyDescent="0.25">
      <c r="A573" s="4"/>
      <c r="B573" s="22"/>
      <c r="C573" s="4"/>
      <c r="D573" s="30"/>
      <c r="E573" s="33"/>
      <c r="F573" s="33"/>
      <c r="G573" s="33"/>
      <c r="H573" s="33"/>
      <c r="I573" s="33"/>
      <c r="J573" s="33"/>
      <c r="K573" s="33"/>
    </row>
    <row r="574" spans="1:11" ht="14.25" hidden="1" x14ac:dyDescent="0.25">
      <c r="A574" s="4"/>
      <c r="B574" s="22"/>
      <c r="C574" s="4"/>
      <c r="D574" s="30"/>
      <c r="E574" s="33"/>
      <c r="F574" s="33"/>
      <c r="G574" s="33"/>
      <c r="H574" s="33"/>
      <c r="I574" s="33"/>
      <c r="J574" s="33"/>
      <c r="K574" s="33"/>
    </row>
    <row r="575" spans="1:11" ht="14.25" hidden="1" x14ac:dyDescent="0.25">
      <c r="A575" s="4"/>
      <c r="B575" s="22"/>
      <c r="C575" s="4"/>
      <c r="D575" s="30"/>
      <c r="E575" s="33"/>
      <c r="F575" s="33"/>
      <c r="G575" s="33"/>
      <c r="H575" s="33"/>
      <c r="I575" s="33"/>
      <c r="J575" s="33"/>
      <c r="K575" s="33"/>
    </row>
    <row r="576" spans="1:11" ht="14.25" hidden="1" x14ac:dyDescent="0.25">
      <c r="A576" s="4"/>
      <c r="B576" s="22"/>
      <c r="C576" s="4"/>
      <c r="D576" s="30"/>
      <c r="E576" s="33"/>
      <c r="F576" s="33"/>
      <c r="G576" s="33"/>
      <c r="H576" s="33"/>
      <c r="I576" s="33"/>
      <c r="J576" s="33"/>
      <c r="K576" s="33"/>
    </row>
    <row r="577" spans="1:11" ht="14.25" hidden="1" x14ac:dyDescent="0.25">
      <c r="A577" s="4"/>
      <c r="B577" s="22"/>
      <c r="C577" s="4"/>
      <c r="D577" s="30"/>
      <c r="E577" s="33"/>
      <c r="F577" s="33"/>
      <c r="G577" s="33"/>
      <c r="H577" s="33"/>
      <c r="I577" s="33"/>
      <c r="J577" s="33"/>
      <c r="K577" s="33"/>
    </row>
    <row r="578" spans="1:11" ht="14.25" hidden="1" x14ac:dyDescent="0.25">
      <c r="A578" s="4"/>
      <c r="B578" s="22"/>
      <c r="C578" s="4"/>
      <c r="D578" s="30"/>
      <c r="E578" s="33"/>
      <c r="F578" s="33"/>
      <c r="G578" s="33"/>
      <c r="H578" s="33"/>
      <c r="I578" s="33"/>
      <c r="J578" s="33"/>
      <c r="K578" s="33"/>
    </row>
    <row r="579" spans="1:11" ht="14.25" hidden="1" x14ac:dyDescent="0.25">
      <c r="A579" s="4"/>
      <c r="B579" s="22"/>
      <c r="C579" s="4"/>
      <c r="D579" s="30"/>
      <c r="E579" s="33"/>
      <c r="F579" s="33"/>
      <c r="G579" s="33"/>
      <c r="H579" s="33"/>
      <c r="I579" s="33"/>
      <c r="J579" s="33"/>
      <c r="K579" s="33"/>
    </row>
    <row r="580" spans="1:11" ht="14.25" hidden="1" x14ac:dyDescent="0.25">
      <c r="A580" s="4"/>
      <c r="B580" s="22"/>
      <c r="C580" s="4"/>
      <c r="D580" s="30"/>
      <c r="E580" s="33"/>
      <c r="F580" s="33"/>
      <c r="G580" s="33"/>
      <c r="H580" s="33"/>
      <c r="I580" s="33"/>
      <c r="J580" s="33"/>
      <c r="K580" s="33"/>
    </row>
    <row r="581" spans="1:11" ht="14.25" hidden="1" x14ac:dyDescent="0.25">
      <c r="A581" s="4"/>
      <c r="B581" s="22"/>
      <c r="C581" s="4"/>
      <c r="D581" s="30"/>
      <c r="E581" s="33"/>
      <c r="F581" s="33"/>
      <c r="G581" s="33"/>
      <c r="H581" s="33"/>
      <c r="I581" s="33"/>
      <c r="J581" s="33"/>
      <c r="K581" s="33"/>
    </row>
    <row r="582" spans="1:11" ht="14.25" hidden="1" x14ac:dyDescent="0.25">
      <c r="A582" s="4"/>
      <c r="B582" s="22"/>
      <c r="C582" s="4"/>
      <c r="D582" s="30"/>
      <c r="E582" s="33"/>
      <c r="F582" s="33"/>
      <c r="G582" s="33"/>
      <c r="H582" s="33"/>
      <c r="I582" s="33"/>
      <c r="J582" s="33"/>
      <c r="K582" s="33"/>
    </row>
    <row r="583" spans="1:11" ht="14.25" hidden="1" x14ac:dyDescent="0.25">
      <c r="A583" s="4"/>
      <c r="B583" s="22"/>
      <c r="C583" s="4"/>
      <c r="D583" s="30"/>
      <c r="E583" s="33"/>
      <c r="F583" s="33"/>
      <c r="G583" s="33"/>
      <c r="H583" s="33"/>
      <c r="I583" s="33"/>
      <c r="J583" s="33"/>
      <c r="K583" s="33"/>
    </row>
    <row r="584" spans="1:11" ht="14.25" hidden="1" x14ac:dyDescent="0.25">
      <c r="A584" s="4"/>
      <c r="B584" s="22"/>
      <c r="C584" s="4"/>
      <c r="D584" s="30"/>
      <c r="E584" s="33"/>
      <c r="F584" s="33"/>
      <c r="G584" s="33"/>
      <c r="H584" s="33"/>
      <c r="I584" s="33"/>
      <c r="J584" s="33"/>
      <c r="K584" s="33"/>
    </row>
    <row r="585" spans="1:11" ht="14.25" hidden="1" x14ac:dyDescent="0.25">
      <c r="A585" s="4"/>
      <c r="B585" s="22"/>
      <c r="C585" s="4"/>
      <c r="D585" s="30"/>
      <c r="E585" s="33"/>
      <c r="F585" s="33"/>
      <c r="G585" s="33"/>
      <c r="H585" s="33"/>
      <c r="I585" s="33"/>
      <c r="J585" s="33"/>
      <c r="K585" s="33"/>
    </row>
    <row r="586" spans="1:11" ht="14.25" hidden="1" x14ac:dyDescent="0.25">
      <c r="A586" s="4"/>
      <c r="B586" s="22"/>
      <c r="C586" s="4"/>
      <c r="D586" s="30"/>
      <c r="E586" s="33"/>
      <c r="F586" s="33"/>
      <c r="G586" s="33"/>
      <c r="H586" s="33"/>
      <c r="I586" s="33"/>
      <c r="J586" s="33"/>
      <c r="K586" s="33"/>
    </row>
    <row r="587" spans="1:11" ht="14.25" hidden="1" x14ac:dyDescent="0.25">
      <c r="A587" s="4"/>
      <c r="B587" s="22"/>
      <c r="C587" s="4"/>
      <c r="D587" s="30"/>
      <c r="E587" s="33"/>
      <c r="F587" s="33"/>
      <c r="G587" s="33"/>
      <c r="H587" s="33"/>
      <c r="I587" s="33"/>
      <c r="J587" s="33"/>
      <c r="K587" s="33"/>
    </row>
    <row r="588" spans="1:11" ht="14.25" hidden="1" x14ac:dyDescent="0.25">
      <c r="A588" s="4"/>
      <c r="B588" s="22"/>
      <c r="C588" s="4"/>
      <c r="D588" s="30"/>
      <c r="E588" s="33"/>
      <c r="F588" s="33"/>
      <c r="G588" s="33"/>
      <c r="H588" s="33"/>
      <c r="I588" s="33"/>
      <c r="J588" s="33"/>
      <c r="K588" s="33"/>
    </row>
    <row r="589" spans="1:11" ht="14.25" hidden="1" x14ac:dyDescent="0.25">
      <c r="A589" s="4"/>
      <c r="B589" s="22"/>
      <c r="C589" s="4"/>
      <c r="D589" s="30"/>
      <c r="E589" s="33"/>
      <c r="F589" s="33"/>
      <c r="G589" s="33"/>
      <c r="H589" s="33"/>
      <c r="I589" s="33"/>
      <c r="J589" s="33"/>
      <c r="K589" s="33"/>
    </row>
    <row r="590" spans="1:11" ht="14.25" hidden="1" x14ac:dyDescent="0.25">
      <c r="A590" s="4"/>
      <c r="B590" s="22"/>
      <c r="C590" s="4"/>
      <c r="D590" s="30"/>
      <c r="E590" s="33"/>
      <c r="F590" s="33"/>
      <c r="G590" s="33"/>
      <c r="H590" s="33"/>
      <c r="I590" s="33"/>
      <c r="J590" s="33"/>
      <c r="K590" s="33"/>
    </row>
    <row r="591" spans="1:11" ht="14.25" hidden="1" x14ac:dyDescent="0.25">
      <c r="A591" s="4"/>
      <c r="B591" s="22"/>
      <c r="C591" s="4"/>
      <c r="D591" s="30"/>
      <c r="E591" s="33"/>
      <c r="F591" s="33"/>
      <c r="G591" s="33"/>
      <c r="H591" s="33"/>
      <c r="I591" s="33"/>
      <c r="J591" s="33"/>
      <c r="K591" s="33"/>
    </row>
    <row r="592" spans="1:11" ht="14.25" hidden="1" x14ac:dyDescent="0.25">
      <c r="A592" s="4"/>
      <c r="B592" s="22"/>
      <c r="C592" s="4"/>
      <c r="D592" s="30"/>
      <c r="E592" s="33"/>
      <c r="F592" s="33"/>
      <c r="G592" s="33"/>
      <c r="H592" s="33"/>
      <c r="I592" s="33"/>
      <c r="J592" s="33"/>
      <c r="K592" s="33"/>
    </row>
    <row r="593" spans="1:11" ht="14.25" hidden="1" x14ac:dyDescent="0.25">
      <c r="A593" s="4"/>
      <c r="B593" s="22"/>
      <c r="C593" s="4"/>
      <c r="D593" s="30"/>
      <c r="E593" s="33"/>
      <c r="F593" s="33"/>
      <c r="G593" s="33"/>
      <c r="H593" s="33"/>
      <c r="I593" s="33"/>
      <c r="J593" s="33"/>
      <c r="K593" s="33"/>
    </row>
    <row r="594" spans="1:11" ht="14.25" hidden="1" x14ac:dyDescent="0.25">
      <c r="A594" s="4"/>
      <c r="B594" s="22"/>
      <c r="C594" s="4"/>
      <c r="D594" s="30"/>
      <c r="E594" s="33"/>
      <c r="F594" s="33"/>
      <c r="G594" s="33"/>
      <c r="H594" s="33"/>
      <c r="I594" s="33"/>
      <c r="J594" s="33"/>
      <c r="K594" s="33"/>
    </row>
    <row r="595" spans="1:11" ht="14.25" hidden="1" x14ac:dyDescent="0.25">
      <c r="A595" s="4"/>
      <c r="B595" s="22"/>
      <c r="C595" s="4"/>
      <c r="D595" s="30"/>
      <c r="E595" s="33"/>
      <c r="F595" s="33"/>
      <c r="G595" s="33"/>
      <c r="H595" s="33"/>
      <c r="I595" s="33"/>
      <c r="J595" s="33"/>
      <c r="K595" s="33"/>
    </row>
    <row r="596" spans="1:11" ht="14.25" hidden="1" x14ac:dyDescent="0.25">
      <c r="A596" s="4"/>
      <c r="B596" s="22"/>
      <c r="C596" s="4"/>
      <c r="D596" s="30"/>
      <c r="E596" s="33"/>
      <c r="F596" s="33"/>
      <c r="G596" s="33"/>
      <c r="H596" s="33"/>
      <c r="I596" s="33"/>
      <c r="J596" s="33"/>
      <c r="K596" s="33"/>
    </row>
    <row r="597" spans="1:11" ht="14.25" hidden="1" x14ac:dyDescent="0.25">
      <c r="A597" s="4"/>
      <c r="B597" s="22"/>
      <c r="C597" s="4"/>
      <c r="D597" s="30"/>
      <c r="E597" s="33"/>
      <c r="F597" s="33"/>
      <c r="G597" s="33"/>
      <c r="H597" s="33"/>
      <c r="I597" s="33"/>
      <c r="J597" s="33"/>
      <c r="K597" s="33"/>
    </row>
    <row r="598" spans="1:11" ht="14.25" hidden="1" x14ac:dyDescent="0.25">
      <c r="A598" s="4"/>
      <c r="B598" s="22"/>
      <c r="C598" s="4"/>
      <c r="D598" s="30"/>
      <c r="E598" s="33"/>
      <c r="F598" s="33"/>
      <c r="G598" s="33"/>
      <c r="H598" s="33"/>
      <c r="I598" s="33"/>
      <c r="J598" s="33"/>
      <c r="K598" s="33"/>
    </row>
    <row r="599" spans="1:11" ht="14.25" hidden="1" x14ac:dyDescent="0.25">
      <c r="A599" s="4"/>
      <c r="B599" s="22"/>
      <c r="C599" s="4"/>
      <c r="D599" s="30"/>
      <c r="E599" s="33"/>
      <c r="F599" s="33"/>
      <c r="G599" s="33"/>
      <c r="H599" s="33"/>
      <c r="I599" s="33"/>
      <c r="J599" s="33"/>
      <c r="K599" s="33"/>
    </row>
    <row r="600" spans="1:11" ht="14.25" hidden="1" x14ac:dyDescent="0.25">
      <c r="A600" s="4"/>
      <c r="B600" s="22"/>
      <c r="C600" s="4"/>
      <c r="D600" s="30"/>
      <c r="E600" s="33"/>
      <c r="F600" s="33"/>
      <c r="G600" s="33"/>
      <c r="H600" s="33"/>
      <c r="I600" s="33"/>
      <c r="J600" s="33"/>
      <c r="K600" s="33"/>
    </row>
    <row r="601" spans="1:11" ht="14.25" hidden="1" x14ac:dyDescent="0.25">
      <c r="A601" s="4"/>
      <c r="B601" s="22"/>
      <c r="C601" s="4"/>
      <c r="D601" s="30"/>
      <c r="E601" s="33"/>
      <c r="F601" s="33"/>
      <c r="G601" s="33"/>
      <c r="H601" s="33"/>
      <c r="I601" s="33"/>
      <c r="J601" s="33"/>
      <c r="K601" s="33"/>
    </row>
    <row r="602" spans="1:11" ht="14.25" hidden="1" x14ac:dyDescent="0.25">
      <c r="A602" s="4"/>
      <c r="B602" s="22"/>
      <c r="C602" s="4"/>
      <c r="D602" s="30"/>
      <c r="E602" s="33"/>
      <c r="F602" s="33"/>
      <c r="G602" s="33"/>
      <c r="H602" s="33"/>
      <c r="I602" s="33"/>
      <c r="J602" s="33"/>
      <c r="K602" s="33"/>
    </row>
    <row r="603" spans="1:11" ht="14.25" hidden="1" x14ac:dyDescent="0.25">
      <c r="A603" s="4"/>
      <c r="B603" s="22"/>
      <c r="C603" s="4"/>
      <c r="D603" s="30"/>
      <c r="E603" s="33"/>
      <c r="F603" s="33"/>
      <c r="G603" s="33"/>
      <c r="H603" s="33"/>
      <c r="I603" s="33"/>
      <c r="J603" s="33"/>
      <c r="K603" s="33"/>
    </row>
    <row r="604" spans="1:11" ht="14.25" hidden="1" x14ac:dyDescent="0.25">
      <c r="A604" s="4"/>
      <c r="B604" s="22"/>
      <c r="C604" s="4"/>
      <c r="D604" s="30"/>
      <c r="E604" s="33"/>
      <c r="F604" s="33"/>
      <c r="G604" s="33"/>
      <c r="H604" s="33"/>
      <c r="I604" s="33"/>
      <c r="J604" s="33"/>
      <c r="K604" s="33"/>
    </row>
    <row r="605" spans="1:11" ht="14.25" hidden="1" x14ac:dyDescent="0.25">
      <c r="A605" s="4"/>
      <c r="B605" s="22"/>
      <c r="C605" s="4"/>
      <c r="D605" s="30"/>
      <c r="E605" s="33"/>
      <c r="F605" s="33"/>
      <c r="G605" s="33"/>
      <c r="H605" s="33"/>
      <c r="I605" s="33"/>
      <c r="J605" s="33"/>
      <c r="K605" s="33"/>
    </row>
    <row r="606" spans="1:11" ht="14.25" hidden="1" x14ac:dyDescent="0.25">
      <c r="A606" s="4"/>
      <c r="B606" s="22"/>
      <c r="C606" s="4"/>
      <c r="D606" s="30"/>
      <c r="E606" s="33"/>
      <c r="F606" s="33"/>
      <c r="G606" s="33"/>
      <c r="H606" s="33"/>
      <c r="I606" s="33"/>
      <c r="J606" s="33"/>
      <c r="K606" s="33"/>
    </row>
    <row r="607" spans="1:11" ht="14.25" hidden="1" x14ac:dyDescent="0.25">
      <c r="A607" s="4"/>
      <c r="B607" s="22"/>
      <c r="C607" s="4"/>
      <c r="D607" s="30"/>
      <c r="E607" s="33"/>
      <c r="F607" s="33"/>
      <c r="G607" s="33"/>
      <c r="H607" s="33"/>
      <c r="I607" s="33"/>
      <c r="J607" s="33"/>
      <c r="K607" s="33"/>
    </row>
    <row r="608" spans="1:11" ht="14.25" hidden="1" x14ac:dyDescent="0.25">
      <c r="A608" s="4"/>
      <c r="B608" s="22"/>
      <c r="C608" s="4"/>
      <c r="D608" s="30"/>
      <c r="E608" s="33"/>
      <c r="F608" s="33"/>
      <c r="G608" s="33"/>
      <c r="H608" s="33"/>
      <c r="I608" s="33"/>
      <c r="J608" s="33"/>
      <c r="K608" s="33"/>
    </row>
    <row r="609" spans="1:11" ht="14.25" hidden="1" x14ac:dyDescent="0.25">
      <c r="A609" s="4"/>
      <c r="B609" s="22"/>
      <c r="C609" s="4"/>
      <c r="D609" s="30"/>
      <c r="E609" s="33"/>
      <c r="F609" s="33"/>
      <c r="G609" s="33"/>
      <c r="H609" s="33"/>
      <c r="I609" s="33"/>
      <c r="J609" s="33"/>
      <c r="K609" s="33"/>
    </row>
    <row r="610" spans="1:11" ht="14.25" hidden="1" x14ac:dyDescent="0.25">
      <c r="A610" s="4"/>
      <c r="B610" s="22"/>
      <c r="C610" s="4"/>
      <c r="D610" s="30"/>
      <c r="E610" s="33"/>
      <c r="F610" s="33"/>
      <c r="G610" s="33"/>
      <c r="H610" s="33"/>
      <c r="I610" s="33"/>
      <c r="J610" s="33"/>
      <c r="K610" s="33"/>
    </row>
    <row r="611" spans="1:11" ht="14.25" hidden="1" x14ac:dyDescent="0.25">
      <c r="A611" s="4"/>
      <c r="B611" s="22"/>
      <c r="C611" s="4"/>
      <c r="D611" s="30"/>
      <c r="E611" s="33"/>
      <c r="F611" s="33"/>
      <c r="G611" s="33"/>
      <c r="H611" s="33"/>
      <c r="I611" s="33"/>
      <c r="J611" s="33"/>
      <c r="K611" s="33"/>
    </row>
    <row r="612" spans="1:11" ht="14.25" hidden="1" x14ac:dyDescent="0.25">
      <c r="A612" s="4"/>
      <c r="B612" s="22"/>
      <c r="C612" s="4"/>
      <c r="D612" s="30"/>
      <c r="E612" s="33"/>
      <c r="F612" s="33"/>
      <c r="G612" s="33"/>
      <c r="H612" s="33"/>
      <c r="I612" s="33"/>
      <c r="J612" s="33"/>
      <c r="K612" s="33"/>
    </row>
    <row r="613" spans="1:11" ht="14.25" hidden="1" x14ac:dyDescent="0.25">
      <c r="A613" s="4"/>
      <c r="B613" s="22"/>
      <c r="C613" s="4"/>
      <c r="D613" s="30"/>
      <c r="E613" s="33"/>
      <c r="F613" s="33"/>
      <c r="G613" s="33"/>
      <c r="H613" s="33"/>
      <c r="I613" s="33"/>
      <c r="J613" s="33"/>
      <c r="K613" s="33"/>
    </row>
    <row r="614" spans="1:11" ht="14.25" hidden="1" x14ac:dyDescent="0.25">
      <c r="A614" s="4"/>
      <c r="B614" s="22"/>
      <c r="C614" s="4"/>
      <c r="D614" s="30"/>
      <c r="E614" s="33"/>
      <c r="F614" s="33"/>
      <c r="G614" s="33"/>
      <c r="H614" s="33"/>
      <c r="I614" s="33"/>
      <c r="J614" s="33"/>
      <c r="K614" s="33"/>
    </row>
    <row r="615" spans="1:11" ht="14.25" hidden="1" x14ac:dyDescent="0.25">
      <c r="A615" s="4"/>
      <c r="B615" s="22"/>
      <c r="C615" s="4"/>
      <c r="D615" s="30"/>
      <c r="E615" s="33"/>
      <c r="F615" s="33"/>
      <c r="G615" s="33"/>
      <c r="H615" s="33"/>
      <c r="I615" s="33"/>
      <c r="J615" s="33"/>
      <c r="K615" s="33"/>
    </row>
    <row r="616" spans="1:11" ht="14.25" hidden="1" x14ac:dyDescent="0.25">
      <c r="A616" s="4"/>
      <c r="B616" s="22"/>
      <c r="C616" s="4"/>
      <c r="D616" s="30"/>
      <c r="E616" s="33"/>
      <c r="F616" s="33"/>
      <c r="G616" s="33"/>
      <c r="H616" s="33"/>
      <c r="I616" s="33"/>
      <c r="J616" s="33"/>
      <c r="K616" s="33"/>
    </row>
    <row r="617" spans="1:11" ht="14.25" hidden="1" x14ac:dyDescent="0.25">
      <c r="A617" s="4"/>
      <c r="B617" s="22"/>
      <c r="C617" s="4"/>
      <c r="D617" s="30"/>
      <c r="E617" s="33"/>
      <c r="F617" s="33"/>
      <c r="G617" s="33"/>
      <c r="H617" s="33"/>
      <c r="I617" s="33"/>
      <c r="J617" s="33"/>
      <c r="K617" s="33"/>
    </row>
    <row r="618" spans="1:11" ht="14.25" hidden="1" x14ac:dyDescent="0.25">
      <c r="A618" s="4"/>
      <c r="B618" s="22"/>
      <c r="C618" s="4"/>
      <c r="D618" s="30"/>
      <c r="E618" s="33"/>
      <c r="F618" s="33"/>
      <c r="G618" s="33"/>
      <c r="H618" s="33"/>
      <c r="I618" s="33"/>
      <c r="J618" s="33"/>
      <c r="K618" s="33"/>
    </row>
    <row r="619" spans="1:11" ht="14.25" hidden="1" x14ac:dyDescent="0.25">
      <c r="A619" s="4"/>
      <c r="B619" s="22"/>
      <c r="C619" s="4"/>
      <c r="D619" s="30"/>
      <c r="E619" s="33"/>
      <c r="F619" s="33"/>
      <c r="G619" s="33"/>
      <c r="H619" s="33"/>
      <c r="I619" s="33"/>
      <c r="J619" s="33"/>
      <c r="K619" s="33"/>
    </row>
    <row r="620" spans="1:11" ht="14.25" hidden="1" x14ac:dyDescent="0.25">
      <c r="A620" s="4"/>
      <c r="B620" s="22"/>
      <c r="C620" s="4"/>
      <c r="D620" s="30"/>
      <c r="E620" s="33"/>
      <c r="F620" s="33"/>
      <c r="G620" s="33"/>
      <c r="H620" s="33"/>
      <c r="I620" s="33"/>
      <c r="J620" s="33"/>
      <c r="K620" s="33"/>
    </row>
    <row r="621" spans="1:11" ht="14.25" hidden="1" x14ac:dyDescent="0.25">
      <c r="A621" s="4"/>
      <c r="B621" s="22"/>
      <c r="C621" s="4"/>
      <c r="D621" s="30"/>
      <c r="E621" s="33"/>
      <c r="F621" s="33"/>
      <c r="G621" s="33"/>
      <c r="H621" s="33"/>
      <c r="I621" s="33"/>
      <c r="J621" s="33"/>
      <c r="K621" s="33"/>
    </row>
    <row r="622" spans="1:11" ht="14.25" hidden="1" x14ac:dyDescent="0.25">
      <c r="A622" s="4"/>
      <c r="B622" s="22"/>
      <c r="C622" s="4"/>
      <c r="D622" s="30"/>
      <c r="E622" s="33"/>
      <c r="F622" s="33"/>
      <c r="G622" s="33"/>
      <c r="H622" s="33"/>
      <c r="I622" s="33"/>
      <c r="J622" s="33"/>
      <c r="K622" s="33"/>
    </row>
    <row r="623" spans="1:11" ht="14.25" hidden="1" x14ac:dyDescent="0.25">
      <c r="A623" s="4"/>
      <c r="B623" s="22"/>
      <c r="C623" s="4"/>
      <c r="D623" s="30"/>
      <c r="E623" s="33"/>
      <c r="F623" s="33"/>
      <c r="G623" s="33"/>
      <c r="H623" s="33"/>
      <c r="I623" s="33"/>
      <c r="J623" s="33"/>
      <c r="K623" s="33"/>
    </row>
    <row r="624" spans="1:11" ht="14.25" hidden="1" x14ac:dyDescent="0.25">
      <c r="A624" s="4"/>
      <c r="B624" s="22"/>
      <c r="C624" s="4"/>
      <c r="D624" s="30"/>
      <c r="E624" s="33"/>
      <c r="F624" s="33"/>
      <c r="G624" s="33"/>
      <c r="H624" s="33"/>
      <c r="I624" s="33"/>
      <c r="J624" s="33"/>
      <c r="K624" s="33"/>
    </row>
    <row r="625" spans="1:11" ht="14.25" hidden="1" x14ac:dyDescent="0.25">
      <c r="A625" s="4"/>
      <c r="B625" s="22"/>
      <c r="C625" s="4"/>
      <c r="D625" s="30"/>
      <c r="E625" s="33"/>
      <c r="F625" s="33"/>
      <c r="G625" s="33"/>
      <c r="H625" s="33"/>
      <c r="I625" s="33"/>
      <c r="J625" s="33"/>
      <c r="K625" s="33"/>
    </row>
    <row r="626" spans="1:11" ht="14.25" hidden="1" x14ac:dyDescent="0.25">
      <c r="A626" s="4"/>
      <c r="B626" s="22"/>
      <c r="C626" s="4"/>
      <c r="D626" s="30"/>
      <c r="E626" s="33"/>
      <c r="F626" s="33"/>
      <c r="G626" s="33"/>
      <c r="H626" s="33"/>
      <c r="I626" s="33"/>
      <c r="J626" s="33"/>
      <c r="K626" s="33"/>
    </row>
    <row r="627" spans="1:11" ht="14.25" hidden="1" x14ac:dyDescent="0.25">
      <c r="A627" s="4"/>
      <c r="B627" s="22"/>
      <c r="C627" s="4"/>
      <c r="D627" s="30"/>
      <c r="E627" s="33"/>
      <c r="F627" s="33"/>
      <c r="G627" s="33"/>
      <c r="H627" s="33"/>
      <c r="I627" s="33"/>
      <c r="J627" s="33"/>
      <c r="K627" s="33"/>
    </row>
    <row r="628" spans="1:11" ht="14.25" hidden="1" x14ac:dyDescent="0.25">
      <c r="A628" s="4"/>
      <c r="B628" s="22"/>
      <c r="C628" s="4"/>
      <c r="D628" s="30"/>
      <c r="E628" s="33"/>
      <c r="F628" s="33"/>
      <c r="G628" s="33"/>
      <c r="H628" s="33"/>
      <c r="I628" s="33"/>
      <c r="J628" s="33"/>
      <c r="K628" s="33"/>
    </row>
    <row r="629" spans="1:11" ht="14.25" hidden="1" x14ac:dyDescent="0.25">
      <c r="A629" s="4"/>
      <c r="B629" s="22"/>
      <c r="C629" s="4"/>
      <c r="D629" s="30"/>
      <c r="E629" s="33"/>
      <c r="F629" s="33"/>
      <c r="G629" s="33"/>
      <c r="H629" s="33"/>
      <c r="I629" s="33"/>
      <c r="J629" s="33"/>
      <c r="K629" s="33"/>
    </row>
    <row r="630" spans="1:11" ht="14.25" hidden="1" x14ac:dyDescent="0.25">
      <c r="A630" s="4"/>
      <c r="B630" s="22"/>
      <c r="C630" s="4"/>
      <c r="D630" s="30"/>
      <c r="E630" s="33"/>
      <c r="F630" s="33"/>
      <c r="G630" s="33"/>
      <c r="H630" s="33"/>
      <c r="I630" s="33"/>
      <c r="J630" s="33"/>
      <c r="K630" s="33"/>
    </row>
    <row r="631" spans="1:11" ht="14.25" hidden="1" x14ac:dyDescent="0.25">
      <c r="A631" s="4"/>
      <c r="B631" s="22"/>
      <c r="C631" s="4"/>
      <c r="D631" s="30"/>
      <c r="E631" s="33"/>
      <c r="F631" s="33"/>
      <c r="G631" s="33"/>
      <c r="H631" s="33"/>
      <c r="I631" s="33"/>
      <c r="J631" s="33"/>
      <c r="K631" s="33"/>
    </row>
    <row r="632" spans="1:11" ht="14.25" hidden="1" x14ac:dyDescent="0.25">
      <c r="A632" s="4"/>
      <c r="B632" s="22"/>
      <c r="C632" s="4"/>
      <c r="D632" s="30"/>
      <c r="E632" s="33"/>
      <c r="F632" s="33"/>
      <c r="G632" s="33"/>
      <c r="H632" s="33"/>
      <c r="I632" s="33"/>
      <c r="J632" s="33"/>
      <c r="K632" s="33"/>
    </row>
    <row r="633" spans="1:11" ht="14.25" hidden="1" x14ac:dyDescent="0.25">
      <c r="A633" s="4"/>
      <c r="B633" s="22"/>
      <c r="C633" s="4"/>
      <c r="D633" s="30"/>
      <c r="E633" s="33"/>
      <c r="F633" s="33"/>
      <c r="G633" s="33"/>
      <c r="H633" s="33"/>
      <c r="I633" s="33"/>
      <c r="J633" s="33"/>
      <c r="K633" s="33"/>
    </row>
    <row r="634" spans="1:11" ht="14.25" hidden="1" x14ac:dyDescent="0.25">
      <c r="A634" s="4"/>
      <c r="B634" s="22"/>
      <c r="C634" s="4"/>
      <c r="D634" s="30"/>
      <c r="E634" s="33"/>
      <c r="F634" s="33"/>
      <c r="G634" s="33"/>
      <c r="H634" s="33"/>
      <c r="I634" s="33"/>
      <c r="J634" s="33"/>
      <c r="K634" s="33"/>
    </row>
    <row r="635" spans="1:11" ht="14.25" hidden="1" x14ac:dyDescent="0.25">
      <c r="A635" s="4"/>
      <c r="B635" s="22"/>
      <c r="C635" s="4"/>
      <c r="D635" s="30"/>
      <c r="E635" s="33"/>
      <c r="F635" s="33"/>
      <c r="G635" s="33"/>
      <c r="H635" s="33"/>
      <c r="I635" s="33"/>
      <c r="J635" s="33"/>
      <c r="K635" s="33"/>
    </row>
    <row r="636" spans="1:11" ht="14.25" hidden="1" x14ac:dyDescent="0.25">
      <c r="A636" s="4"/>
      <c r="B636" s="22"/>
      <c r="C636" s="4"/>
      <c r="D636" s="30"/>
      <c r="E636" s="33"/>
      <c r="F636" s="33"/>
      <c r="G636" s="33"/>
      <c r="H636" s="33"/>
      <c r="I636" s="33"/>
      <c r="J636" s="33"/>
      <c r="K636" s="33"/>
    </row>
    <row r="637" spans="1:11" ht="14.25" hidden="1" x14ac:dyDescent="0.25">
      <c r="A637" s="4"/>
      <c r="B637" s="22"/>
      <c r="C637" s="4"/>
      <c r="D637" s="30"/>
      <c r="E637" s="33"/>
      <c r="F637" s="33"/>
      <c r="G637" s="33"/>
      <c r="H637" s="33"/>
      <c r="I637" s="33"/>
      <c r="J637" s="33"/>
      <c r="K637" s="33"/>
    </row>
    <row r="638" spans="1:11" ht="14.25" hidden="1" x14ac:dyDescent="0.25">
      <c r="A638" s="4"/>
      <c r="B638" s="22"/>
      <c r="C638" s="4"/>
      <c r="D638" s="30"/>
      <c r="E638" s="33"/>
      <c r="F638" s="33"/>
      <c r="G638" s="33"/>
      <c r="H638" s="33"/>
      <c r="I638" s="33"/>
      <c r="J638" s="33"/>
      <c r="K638" s="33"/>
    </row>
    <row r="639" spans="1:11" ht="14.25" hidden="1" x14ac:dyDescent="0.25">
      <c r="A639" s="4"/>
      <c r="B639" s="22"/>
      <c r="C639" s="4"/>
      <c r="D639" s="30"/>
      <c r="E639" s="33"/>
      <c r="F639" s="33"/>
      <c r="G639" s="33"/>
      <c r="H639" s="33"/>
      <c r="I639" s="33"/>
      <c r="J639" s="33"/>
      <c r="K639" s="33"/>
    </row>
    <row r="640" spans="1:11" ht="14.25" hidden="1" x14ac:dyDescent="0.25">
      <c r="A640" s="4"/>
      <c r="B640" s="22"/>
      <c r="C640" s="4"/>
      <c r="D640" s="30"/>
      <c r="E640" s="33"/>
      <c r="F640" s="33"/>
      <c r="G640" s="33"/>
      <c r="H640" s="33"/>
      <c r="I640" s="33"/>
      <c r="J640" s="33"/>
      <c r="K640" s="33"/>
    </row>
    <row r="641" spans="1:11" ht="14.25" hidden="1" x14ac:dyDescent="0.25">
      <c r="A641" s="4"/>
      <c r="B641" s="22"/>
      <c r="C641" s="4"/>
      <c r="D641" s="30"/>
      <c r="E641" s="33"/>
      <c r="F641" s="33"/>
      <c r="G641" s="33"/>
      <c r="H641" s="33"/>
      <c r="I641" s="33"/>
      <c r="J641" s="33"/>
      <c r="K641" s="33"/>
    </row>
    <row r="642" spans="1:11" ht="14.25" hidden="1" x14ac:dyDescent="0.25">
      <c r="A642" s="4"/>
      <c r="B642" s="22"/>
      <c r="C642" s="4"/>
      <c r="D642" s="30"/>
      <c r="E642" s="33"/>
      <c r="F642" s="33"/>
      <c r="G642" s="33"/>
      <c r="H642" s="33"/>
      <c r="I642" s="33"/>
      <c r="J642" s="33"/>
      <c r="K642" s="33"/>
    </row>
    <row r="643" spans="1:11" ht="14.25" hidden="1" x14ac:dyDescent="0.25">
      <c r="A643" s="4"/>
      <c r="B643" s="22"/>
      <c r="C643" s="4"/>
      <c r="D643" s="30"/>
      <c r="E643" s="33"/>
      <c r="F643" s="33"/>
      <c r="G643" s="33"/>
      <c r="H643" s="33"/>
      <c r="I643" s="33"/>
      <c r="J643" s="33"/>
      <c r="K643" s="33"/>
    </row>
    <row r="644" spans="1:11" ht="14.25" hidden="1" x14ac:dyDescent="0.25">
      <c r="A644" s="4"/>
      <c r="B644" s="22"/>
      <c r="C644" s="4"/>
      <c r="D644" s="30"/>
      <c r="E644" s="33"/>
      <c r="F644" s="33"/>
      <c r="G644" s="33"/>
      <c r="H644" s="33"/>
      <c r="I644" s="33"/>
      <c r="J644" s="33"/>
      <c r="K644" s="33"/>
    </row>
    <row r="645" spans="1:11" ht="14.25" hidden="1" x14ac:dyDescent="0.25">
      <c r="A645" s="4"/>
      <c r="B645" s="22"/>
      <c r="C645" s="4"/>
      <c r="D645" s="30"/>
      <c r="E645" s="33"/>
      <c r="F645" s="33"/>
      <c r="G645" s="33"/>
      <c r="H645" s="33"/>
      <c r="I645" s="33"/>
      <c r="J645" s="33"/>
      <c r="K645" s="33"/>
    </row>
    <row r="646" spans="1:11" ht="14.25" hidden="1" x14ac:dyDescent="0.25">
      <c r="A646" s="4"/>
      <c r="B646" s="22"/>
      <c r="C646" s="4"/>
      <c r="D646" s="30"/>
      <c r="E646" s="33"/>
      <c r="F646" s="33"/>
      <c r="G646" s="33"/>
      <c r="H646" s="33"/>
      <c r="I646" s="33"/>
      <c r="J646" s="33"/>
      <c r="K646" s="33"/>
    </row>
    <row r="647" spans="1:11" ht="14.25" hidden="1" x14ac:dyDescent="0.25">
      <c r="A647" s="4"/>
      <c r="B647" s="22"/>
      <c r="C647" s="4"/>
      <c r="D647" s="30"/>
      <c r="E647" s="33"/>
      <c r="F647" s="33"/>
      <c r="G647" s="33"/>
      <c r="H647" s="33"/>
      <c r="I647" s="33"/>
      <c r="J647" s="33"/>
      <c r="K647" s="33"/>
    </row>
    <row r="648" spans="1:11" ht="14.25" hidden="1" x14ac:dyDescent="0.25">
      <c r="A648" s="4"/>
      <c r="B648" s="22"/>
      <c r="C648" s="4"/>
      <c r="D648" s="30"/>
      <c r="E648" s="33"/>
      <c r="F648" s="33"/>
      <c r="G648" s="33"/>
      <c r="H648" s="33"/>
      <c r="I648" s="33"/>
      <c r="J648" s="33"/>
      <c r="K648" s="33"/>
    </row>
    <row r="649" spans="1:11" ht="14.25" hidden="1" x14ac:dyDescent="0.25">
      <c r="A649" s="4"/>
      <c r="B649" s="22"/>
      <c r="C649" s="4"/>
      <c r="D649" s="30"/>
      <c r="E649" s="33"/>
      <c r="F649" s="33"/>
      <c r="G649" s="33"/>
      <c r="H649" s="33"/>
      <c r="I649" s="33"/>
      <c r="J649" s="33"/>
      <c r="K649" s="33"/>
    </row>
    <row r="650" spans="1:11" ht="14.25" hidden="1" x14ac:dyDescent="0.25">
      <c r="A650" s="4"/>
      <c r="B650" s="22"/>
      <c r="C650" s="4"/>
      <c r="D650" s="30"/>
      <c r="E650" s="33"/>
      <c r="F650" s="33"/>
      <c r="G650" s="33"/>
      <c r="H650" s="33"/>
      <c r="I650" s="33"/>
      <c r="J650" s="33"/>
      <c r="K650" s="33"/>
    </row>
    <row r="651" spans="1:11" ht="14.25" hidden="1" x14ac:dyDescent="0.25">
      <c r="A651" s="4"/>
      <c r="B651" s="22"/>
      <c r="C651" s="4"/>
      <c r="D651" s="30"/>
      <c r="E651" s="33"/>
      <c r="F651" s="33"/>
      <c r="G651" s="33"/>
      <c r="H651" s="33"/>
      <c r="I651" s="33"/>
      <c r="J651" s="33"/>
      <c r="K651" s="33"/>
    </row>
    <row r="652" spans="1:11" ht="14.25" hidden="1" x14ac:dyDescent="0.25">
      <c r="A652" s="4"/>
      <c r="B652" s="22"/>
      <c r="C652" s="4"/>
      <c r="D652" s="30"/>
      <c r="E652" s="33"/>
      <c r="F652" s="33"/>
      <c r="G652" s="33"/>
      <c r="H652" s="33"/>
      <c r="I652" s="33"/>
      <c r="J652" s="33"/>
      <c r="K652" s="33"/>
    </row>
    <row r="653" spans="1:11" ht="14.25" hidden="1" x14ac:dyDescent="0.25">
      <c r="A653" s="4"/>
      <c r="B653" s="22"/>
      <c r="C653" s="4"/>
      <c r="D653" s="30"/>
      <c r="E653" s="33"/>
      <c r="F653" s="33"/>
      <c r="G653" s="33"/>
      <c r="H653" s="33"/>
      <c r="I653" s="33"/>
      <c r="J653" s="33"/>
      <c r="K653" s="33"/>
    </row>
    <row r="654" spans="1:11" ht="14.25" hidden="1" x14ac:dyDescent="0.25">
      <c r="A654" s="4"/>
      <c r="B654" s="22"/>
      <c r="C654" s="4"/>
      <c r="D654" s="30"/>
      <c r="E654" s="33"/>
      <c r="F654" s="33"/>
      <c r="G654" s="33"/>
      <c r="H654" s="33"/>
      <c r="I654" s="33"/>
      <c r="J654" s="33"/>
      <c r="K654" s="33"/>
    </row>
    <row r="655" spans="1:11" ht="14.25" hidden="1" x14ac:dyDescent="0.25">
      <c r="A655" s="4"/>
      <c r="B655" s="22"/>
      <c r="C655" s="4"/>
      <c r="D655" s="30"/>
      <c r="E655" s="33"/>
      <c r="F655" s="33"/>
      <c r="G655" s="33"/>
      <c r="H655" s="33"/>
      <c r="I655" s="33"/>
      <c r="J655" s="33"/>
      <c r="K655" s="33"/>
    </row>
    <row r="656" spans="1:11" ht="14.25" hidden="1" x14ac:dyDescent="0.25">
      <c r="A656" s="4"/>
      <c r="B656" s="22"/>
      <c r="C656" s="4"/>
      <c r="D656" s="30"/>
      <c r="E656" s="33"/>
      <c r="F656" s="33"/>
      <c r="G656" s="33"/>
      <c r="H656" s="33"/>
      <c r="I656" s="33"/>
      <c r="J656" s="33"/>
      <c r="K656" s="33"/>
    </row>
    <row r="657" spans="1:11" ht="14.25" hidden="1" x14ac:dyDescent="0.25">
      <c r="A657" s="4"/>
      <c r="B657" s="22"/>
      <c r="C657" s="4"/>
      <c r="D657" s="30"/>
      <c r="E657" s="33"/>
      <c r="F657" s="33"/>
      <c r="G657" s="33"/>
      <c r="H657" s="33"/>
      <c r="I657" s="33"/>
      <c r="J657" s="33"/>
      <c r="K657" s="33"/>
    </row>
    <row r="658" spans="1:11" ht="14.25" hidden="1" x14ac:dyDescent="0.25">
      <c r="A658" s="4"/>
      <c r="B658" s="22"/>
      <c r="C658" s="4"/>
      <c r="D658" s="30"/>
      <c r="E658" s="33"/>
      <c r="F658" s="33"/>
      <c r="G658" s="33"/>
      <c r="H658" s="33"/>
      <c r="I658" s="33"/>
      <c r="J658" s="33"/>
      <c r="K658" s="33"/>
    </row>
    <row r="659" spans="1:11" ht="14.25" hidden="1" x14ac:dyDescent="0.25">
      <c r="A659" s="4"/>
      <c r="B659" s="22"/>
      <c r="C659" s="4"/>
      <c r="D659" s="30"/>
      <c r="E659" s="33"/>
      <c r="F659" s="33"/>
      <c r="G659" s="33"/>
      <c r="H659" s="33"/>
      <c r="I659" s="33"/>
      <c r="J659" s="33"/>
      <c r="K659" s="33"/>
    </row>
    <row r="660" spans="1:11" ht="14.25" hidden="1" x14ac:dyDescent="0.25">
      <c r="A660" s="4"/>
      <c r="B660" s="22"/>
      <c r="C660" s="4"/>
      <c r="D660" s="30"/>
      <c r="E660" s="33"/>
      <c r="F660" s="33"/>
      <c r="G660" s="33"/>
      <c r="H660" s="33"/>
      <c r="I660" s="33"/>
      <c r="J660" s="33"/>
      <c r="K660" s="33"/>
    </row>
    <row r="661" spans="1:11" ht="14.25" hidden="1" x14ac:dyDescent="0.25">
      <c r="A661" s="4"/>
      <c r="B661" s="22"/>
      <c r="C661" s="4"/>
      <c r="D661" s="30"/>
      <c r="E661" s="33"/>
      <c r="F661" s="33"/>
      <c r="G661" s="33"/>
      <c r="H661" s="33"/>
      <c r="I661" s="33"/>
      <c r="J661" s="33"/>
      <c r="K661" s="33"/>
    </row>
    <row r="662" spans="1:11" ht="14.25" hidden="1" x14ac:dyDescent="0.25">
      <c r="A662" s="4"/>
      <c r="B662" s="22"/>
      <c r="C662" s="4"/>
      <c r="D662" s="30"/>
      <c r="E662" s="33"/>
      <c r="F662" s="33"/>
      <c r="G662" s="33"/>
      <c r="H662" s="33"/>
      <c r="I662" s="33"/>
      <c r="J662" s="33"/>
      <c r="K662" s="33"/>
    </row>
    <row r="663" spans="1:11" ht="14.25" hidden="1" x14ac:dyDescent="0.25">
      <c r="A663" s="4"/>
      <c r="B663" s="22"/>
      <c r="C663" s="4"/>
      <c r="D663" s="30"/>
      <c r="E663" s="33"/>
      <c r="F663" s="33"/>
      <c r="G663" s="33"/>
      <c r="H663" s="33"/>
      <c r="I663" s="33"/>
      <c r="J663" s="33"/>
      <c r="K663" s="33"/>
    </row>
    <row r="664" spans="1:11" ht="14.25" hidden="1" x14ac:dyDescent="0.25">
      <c r="A664" s="4"/>
      <c r="B664" s="22"/>
      <c r="C664" s="4"/>
      <c r="D664" s="30"/>
      <c r="E664" s="33"/>
      <c r="F664" s="33"/>
      <c r="G664" s="33"/>
      <c r="H664" s="33"/>
      <c r="I664" s="33"/>
      <c r="J664" s="33"/>
      <c r="K664" s="33"/>
    </row>
    <row r="665" spans="1:11" ht="14.25" hidden="1" x14ac:dyDescent="0.25">
      <c r="A665" s="4"/>
      <c r="B665" s="22"/>
      <c r="C665" s="4"/>
      <c r="D665" s="30"/>
      <c r="E665" s="33"/>
      <c r="F665" s="33"/>
      <c r="G665" s="33"/>
      <c r="H665" s="33"/>
      <c r="I665" s="33"/>
      <c r="J665" s="33"/>
      <c r="K665" s="33"/>
    </row>
    <row r="666" spans="1:11" ht="14.25" hidden="1" x14ac:dyDescent="0.25">
      <c r="A666" s="4"/>
      <c r="B666" s="22"/>
      <c r="C666" s="4"/>
      <c r="D666" s="30"/>
      <c r="E666" s="33"/>
      <c r="F666" s="33"/>
      <c r="G666" s="33"/>
      <c r="H666" s="33"/>
      <c r="I666" s="33"/>
      <c r="J666" s="33"/>
      <c r="K666" s="33"/>
    </row>
    <row r="667" spans="1:11" ht="14.25" hidden="1" x14ac:dyDescent="0.25">
      <c r="A667" s="4"/>
      <c r="B667" s="22"/>
      <c r="C667" s="4"/>
      <c r="D667" s="30"/>
      <c r="E667" s="33"/>
      <c r="F667" s="33"/>
      <c r="G667" s="33"/>
      <c r="H667" s="33"/>
      <c r="I667" s="33"/>
      <c r="J667" s="33"/>
      <c r="K667" s="33"/>
    </row>
    <row r="668" spans="1:11" ht="14.25" hidden="1" x14ac:dyDescent="0.25">
      <c r="A668" s="4"/>
      <c r="B668" s="22"/>
      <c r="C668" s="4"/>
      <c r="D668" s="30"/>
      <c r="E668" s="33"/>
      <c r="F668" s="33"/>
      <c r="G668" s="33"/>
      <c r="H668" s="33"/>
      <c r="I668" s="33"/>
      <c r="J668" s="33"/>
      <c r="K668" s="33"/>
    </row>
    <row r="669" spans="1:11" ht="14.25" hidden="1" x14ac:dyDescent="0.25">
      <c r="A669" s="4"/>
      <c r="B669" s="22"/>
      <c r="C669" s="4"/>
      <c r="D669" s="30"/>
      <c r="E669" s="33"/>
      <c r="F669" s="33"/>
      <c r="G669" s="33"/>
      <c r="H669" s="33"/>
      <c r="I669" s="33"/>
      <c r="J669" s="33"/>
      <c r="K669" s="33"/>
    </row>
    <row r="670" spans="1:11" ht="14.25" hidden="1" x14ac:dyDescent="0.25">
      <c r="A670" s="4"/>
      <c r="B670" s="22"/>
      <c r="C670" s="4"/>
      <c r="D670" s="30"/>
      <c r="E670" s="33"/>
      <c r="F670" s="33"/>
      <c r="G670" s="33"/>
      <c r="H670" s="33"/>
      <c r="I670" s="33"/>
      <c r="J670" s="33"/>
      <c r="K670" s="33"/>
    </row>
    <row r="671" spans="1:11" ht="14.25" hidden="1" x14ac:dyDescent="0.25">
      <c r="A671" s="4"/>
      <c r="B671" s="22"/>
      <c r="C671" s="4"/>
      <c r="D671" s="30"/>
      <c r="E671" s="33"/>
      <c r="F671" s="33"/>
      <c r="G671" s="33"/>
      <c r="H671" s="33"/>
      <c r="I671" s="33"/>
      <c r="J671" s="33"/>
      <c r="K671" s="33"/>
    </row>
    <row r="672" spans="1:11" ht="14.25" hidden="1" x14ac:dyDescent="0.25">
      <c r="A672" s="4"/>
      <c r="B672" s="22"/>
      <c r="C672" s="4"/>
      <c r="D672" s="30"/>
      <c r="E672" s="33"/>
      <c r="F672" s="33"/>
      <c r="G672" s="33"/>
      <c r="H672" s="33"/>
      <c r="I672" s="33"/>
      <c r="J672" s="33"/>
      <c r="K672" s="33"/>
    </row>
    <row r="673" spans="1:11" ht="14.25" hidden="1" x14ac:dyDescent="0.25">
      <c r="A673" s="4"/>
      <c r="B673" s="22"/>
      <c r="C673" s="4"/>
      <c r="D673" s="30"/>
      <c r="E673" s="33"/>
      <c r="F673" s="33"/>
      <c r="G673" s="33"/>
      <c r="H673" s="33"/>
      <c r="I673" s="33"/>
      <c r="J673" s="33"/>
      <c r="K673" s="33"/>
    </row>
    <row r="674" spans="1:11" ht="14.25" hidden="1" x14ac:dyDescent="0.25">
      <c r="A674" s="4"/>
      <c r="B674" s="22"/>
      <c r="C674" s="4"/>
      <c r="D674" s="30"/>
      <c r="E674" s="33"/>
      <c r="F674" s="33"/>
      <c r="G674" s="33"/>
      <c r="H674" s="33"/>
      <c r="I674" s="33"/>
      <c r="J674" s="33"/>
      <c r="K674" s="33"/>
    </row>
    <row r="675" spans="1:11" ht="14.25" hidden="1" x14ac:dyDescent="0.25">
      <c r="A675" s="4"/>
      <c r="B675" s="22"/>
      <c r="C675" s="4"/>
      <c r="D675" s="30"/>
      <c r="E675" s="33"/>
      <c r="F675" s="33"/>
      <c r="G675" s="33"/>
      <c r="H675" s="33"/>
      <c r="I675" s="33"/>
      <c r="J675" s="33"/>
      <c r="K675" s="33"/>
    </row>
    <row r="676" spans="1:11" ht="14.25" hidden="1" x14ac:dyDescent="0.25">
      <c r="A676" s="4"/>
      <c r="B676" s="22"/>
      <c r="C676" s="4"/>
      <c r="D676" s="30"/>
      <c r="E676" s="33"/>
      <c r="F676" s="33"/>
      <c r="G676" s="33"/>
      <c r="H676" s="33"/>
      <c r="I676" s="33"/>
      <c r="J676" s="33"/>
      <c r="K676" s="33"/>
    </row>
    <row r="677" spans="1:11" ht="14.25" hidden="1" x14ac:dyDescent="0.25">
      <c r="A677" s="4"/>
      <c r="B677" s="22"/>
      <c r="C677" s="4"/>
      <c r="D677" s="30"/>
      <c r="E677" s="33"/>
      <c r="F677" s="33"/>
      <c r="G677" s="33"/>
      <c r="H677" s="33"/>
      <c r="I677" s="33"/>
      <c r="J677" s="33"/>
      <c r="K677" s="33"/>
    </row>
    <row r="678" spans="1:11" ht="14.25" hidden="1" x14ac:dyDescent="0.25">
      <c r="A678" s="4"/>
      <c r="B678" s="22"/>
      <c r="C678" s="4"/>
      <c r="D678" s="30"/>
      <c r="E678" s="33"/>
      <c r="F678" s="33"/>
      <c r="G678" s="33"/>
      <c r="H678" s="33"/>
      <c r="I678" s="33"/>
      <c r="J678" s="33"/>
      <c r="K678" s="33"/>
    </row>
    <row r="679" spans="1:11" ht="14.25" hidden="1" x14ac:dyDescent="0.25">
      <c r="A679" s="4"/>
      <c r="B679" s="22"/>
      <c r="C679" s="4"/>
      <c r="D679" s="30"/>
      <c r="E679" s="33"/>
      <c r="F679" s="33"/>
      <c r="G679" s="33"/>
      <c r="H679" s="33"/>
      <c r="I679" s="33"/>
      <c r="J679" s="33"/>
      <c r="K679" s="33"/>
    </row>
    <row r="680" spans="1:11" ht="14.25" hidden="1" x14ac:dyDescent="0.25">
      <c r="A680" s="4"/>
      <c r="B680" s="22"/>
      <c r="C680" s="4"/>
      <c r="D680" s="30"/>
      <c r="E680" s="33"/>
      <c r="F680" s="33"/>
      <c r="G680" s="33"/>
      <c r="H680" s="33"/>
      <c r="I680" s="33"/>
      <c r="J680" s="33"/>
      <c r="K680" s="33"/>
    </row>
    <row r="681" spans="1:11" ht="14.25" hidden="1" x14ac:dyDescent="0.25">
      <c r="A681" s="4"/>
      <c r="B681" s="22"/>
      <c r="C681" s="4"/>
      <c r="D681" s="30"/>
      <c r="E681" s="33"/>
      <c r="F681" s="33"/>
      <c r="G681" s="33"/>
      <c r="H681" s="33"/>
      <c r="I681" s="33"/>
      <c r="J681" s="33"/>
      <c r="K681" s="33"/>
    </row>
    <row r="682" spans="1:11" ht="14.25" hidden="1" x14ac:dyDescent="0.25">
      <c r="A682" s="4"/>
      <c r="B682" s="22"/>
      <c r="C682" s="4"/>
      <c r="D682" s="30"/>
      <c r="E682" s="33"/>
      <c r="F682" s="33"/>
      <c r="G682" s="33"/>
      <c r="H682" s="33"/>
      <c r="I682" s="33"/>
      <c r="J682" s="33"/>
      <c r="K682" s="33"/>
    </row>
    <row r="683" spans="1:11" ht="14.25" hidden="1" x14ac:dyDescent="0.25">
      <c r="A683" s="4"/>
      <c r="B683" s="22"/>
      <c r="C683" s="4"/>
      <c r="D683" s="30"/>
      <c r="E683" s="33"/>
      <c r="F683" s="33"/>
      <c r="G683" s="33"/>
      <c r="H683" s="33"/>
      <c r="I683" s="33"/>
      <c r="J683" s="33"/>
      <c r="K683" s="33"/>
    </row>
    <row r="684" spans="1:11" ht="14.25" hidden="1" x14ac:dyDescent="0.25">
      <c r="A684" s="4"/>
      <c r="B684" s="22"/>
      <c r="C684" s="4"/>
      <c r="D684" s="30"/>
      <c r="E684" s="33"/>
      <c r="F684" s="33"/>
      <c r="G684" s="33"/>
      <c r="H684" s="33"/>
      <c r="I684" s="33"/>
      <c r="J684" s="33"/>
      <c r="K684" s="33"/>
    </row>
    <row r="685" spans="1:11" ht="14.25" hidden="1" x14ac:dyDescent="0.25">
      <c r="A685" s="4"/>
      <c r="B685" s="22"/>
      <c r="C685" s="4"/>
      <c r="D685" s="30"/>
      <c r="E685" s="33"/>
      <c r="F685" s="33"/>
      <c r="G685" s="33"/>
      <c r="H685" s="33"/>
      <c r="I685" s="33"/>
      <c r="J685" s="33"/>
      <c r="K685" s="33"/>
    </row>
    <row r="686" spans="1:11" ht="14.25" hidden="1" x14ac:dyDescent="0.25">
      <c r="A686" s="4"/>
      <c r="B686" s="22"/>
      <c r="C686" s="4"/>
      <c r="D686" s="30"/>
      <c r="E686" s="33"/>
      <c r="F686" s="33"/>
      <c r="G686" s="33"/>
      <c r="H686" s="33"/>
      <c r="I686" s="33"/>
      <c r="J686" s="33"/>
      <c r="K686" s="33"/>
    </row>
    <row r="687" spans="1:11" ht="14.25" hidden="1" x14ac:dyDescent="0.25">
      <c r="A687" s="4"/>
      <c r="B687" s="22"/>
      <c r="C687" s="4"/>
      <c r="D687" s="30"/>
      <c r="E687" s="33"/>
      <c r="F687" s="33"/>
      <c r="G687" s="33"/>
      <c r="H687" s="33"/>
      <c r="I687" s="33"/>
      <c r="J687" s="33"/>
      <c r="K687" s="33"/>
    </row>
    <row r="688" spans="1:11" ht="14.25" hidden="1" x14ac:dyDescent="0.25">
      <c r="A688" s="4"/>
      <c r="B688" s="22"/>
      <c r="C688" s="4"/>
      <c r="D688" s="30"/>
      <c r="E688" s="33"/>
      <c r="F688" s="33"/>
      <c r="G688" s="33"/>
      <c r="H688" s="33"/>
      <c r="I688" s="33"/>
      <c r="J688" s="33"/>
      <c r="K688" s="33"/>
    </row>
    <row r="689" spans="1:11" ht="14.25" hidden="1" x14ac:dyDescent="0.25">
      <c r="A689" s="4"/>
      <c r="B689" s="22"/>
      <c r="C689" s="4"/>
      <c r="D689" s="30"/>
      <c r="E689" s="33"/>
      <c r="F689" s="33"/>
      <c r="G689" s="33"/>
      <c r="H689" s="33"/>
      <c r="I689" s="33"/>
      <c r="J689" s="33"/>
      <c r="K689" s="33"/>
    </row>
    <row r="690" spans="1:11" ht="14.25" hidden="1" x14ac:dyDescent="0.25">
      <c r="A690" s="4"/>
      <c r="B690" s="22"/>
      <c r="C690" s="4"/>
      <c r="D690" s="30"/>
      <c r="E690" s="33"/>
      <c r="F690" s="33"/>
      <c r="G690" s="33"/>
      <c r="H690" s="33"/>
      <c r="I690" s="33"/>
      <c r="J690" s="33"/>
      <c r="K690" s="33"/>
    </row>
    <row r="691" spans="1:11" ht="14.25" hidden="1" x14ac:dyDescent="0.25">
      <c r="A691" s="4"/>
      <c r="B691" s="22"/>
      <c r="C691" s="4"/>
      <c r="D691" s="30"/>
      <c r="E691" s="33"/>
      <c r="F691" s="33"/>
      <c r="G691" s="33"/>
      <c r="H691" s="33"/>
      <c r="I691" s="33"/>
      <c r="J691" s="33"/>
      <c r="K691" s="33"/>
    </row>
    <row r="692" spans="1:11" ht="14.25" hidden="1" x14ac:dyDescent="0.25">
      <c r="A692" s="4"/>
      <c r="B692" s="22"/>
      <c r="C692" s="4"/>
      <c r="D692" s="30"/>
      <c r="E692" s="33"/>
      <c r="F692" s="33"/>
      <c r="G692" s="33"/>
      <c r="H692" s="33"/>
      <c r="I692" s="33"/>
      <c r="J692" s="33"/>
      <c r="K692" s="33"/>
    </row>
    <row r="693" spans="1:11" ht="14.25" hidden="1" x14ac:dyDescent="0.25">
      <c r="A693" s="4"/>
      <c r="B693" s="22"/>
      <c r="C693" s="4"/>
      <c r="D693" s="30"/>
      <c r="E693" s="33"/>
      <c r="F693" s="33"/>
      <c r="G693" s="33"/>
      <c r="H693" s="33"/>
      <c r="I693" s="33"/>
      <c r="J693" s="33"/>
      <c r="K693" s="33"/>
    </row>
    <row r="694" spans="1:11" ht="14.25" hidden="1" x14ac:dyDescent="0.25">
      <c r="A694" s="4"/>
      <c r="B694" s="22"/>
      <c r="C694" s="4"/>
      <c r="D694" s="30"/>
      <c r="E694" s="33"/>
      <c r="F694" s="33"/>
      <c r="G694" s="33"/>
      <c r="H694" s="33"/>
      <c r="I694" s="33"/>
      <c r="J694" s="33"/>
      <c r="K694" s="33"/>
    </row>
    <row r="695" spans="1:11" ht="14.25" hidden="1" x14ac:dyDescent="0.25">
      <c r="A695" s="4"/>
      <c r="B695" s="22"/>
      <c r="C695" s="4"/>
      <c r="D695" s="30"/>
      <c r="E695" s="33"/>
      <c r="F695" s="33"/>
      <c r="G695" s="33"/>
      <c r="H695" s="33"/>
      <c r="I695" s="33"/>
      <c r="J695" s="33"/>
      <c r="K695" s="33"/>
    </row>
    <row r="696" spans="1:11" ht="14.25" hidden="1" x14ac:dyDescent="0.25">
      <c r="A696" s="4"/>
      <c r="B696" s="22"/>
      <c r="C696" s="4"/>
      <c r="D696" s="30"/>
      <c r="E696" s="33"/>
      <c r="F696" s="33"/>
      <c r="G696" s="33"/>
      <c r="H696" s="33"/>
      <c r="I696" s="33"/>
      <c r="J696" s="33"/>
      <c r="K696" s="33"/>
    </row>
    <row r="697" spans="1:11" ht="14.25" hidden="1" x14ac:dyDescent="0.25">
      <c r="A697" s="4"/>
      <c r="B697" s="22"/>
      <c r="C697" s="4"/>
      <c r="D697" s="30"/>
      <c r="E697" s="33"/>
      <c r="F697" s="33"/>
      <c r="G697" s="33"/>
      <c r="H697" s="33"/>
      <c r="I697" s="33"/>
      <c r="J697" s="33"/>
      <c r="K697" s="33"/>
    </row>
    <row r="698" spans="1:11" ht="14.25" hidden="1" x14ac:dyDescent="0.25">
      <c r="A698" s="4"/>
      <c r="B698" s="22"/>
      <c r="C698" s="4"/>
      <c r="D698" s="30"/>
      <c r="E698" s="33"/>
      <c r="F698" s="33"/>
      <c r="G698" s="33"/>
      <c r="H698" s="33"/>
      <c r="I698" s="33"/>
      <c r="J698" s="33"/>
      <c r="K698" s="33"/>
    </row>
    <row r="699" spans="1:11" ht="14.25" hidden="1" x14ac:dyDescent="0.25">
      <c r="A699" s="4"/>
      <c r="B699" s="22"/>
      <c r="C699" s="4"/>
      <c r="D699" s="30"/>
      <c r="E699" s="33"/>
      <c r="F699" s="33"/>
      <c r="G699" s="33"/>
      <c r="H699" s="33"/>
      <c r="I699" s="33"/>
      <c r="J699" s="33"/>
      <c r="K699" s="33"/>
    </row>
    <row r="700" spans="1:11" ht="14.25" hidden="1" x14ac:dyDescent="0.25">
      <c r="A700" s="4"/>
      <c r="B700" s="22"/>
      <c r="C700" s="4"/>
      <c r="D700" s="30"/>
      <c r="E700" s="33"/>
      <c r="F700" s="33"/>
      <c r="G700" s="33"/>
      <c r="H700" s="33"/>
      <c r="I700" s="33"/>
      <c r="J700" s="33"/>
      <c r="K700" s="33"/>
    </row>
    <row r="701" spans="1:11" ht="14.25" hidden="1" x14ac:dyDescent="0.25">
      <c r="A701" s="4"/>
      <c r="B701" s="22"/>
      <c r="C701" s="4"/>
      <c r="D701" s="30"/>
      <c r="E701" s="33"/>
      <c r="F701" s="33"/>
      <c r="G701" s="33"/>
      <c r="H701" s="33"/>
      <c r="I701" s="33"/>
      <c r="J701" s="33"/>
      <c r="K701" s="33"/>
    </row>
    <row r="702" spans="1:11" ht="14.25" hidden="1" x14ac:dyDescent="0.25">
      <c r="A702" s="4"/>
      <c r="B702" s="22"/>
      <c r="C702" s="4"/>
      <c r="D702" s="30"/>
      <c r="E702" s="33"/>
      <c r="F702" s="33"/>
      <c r="G702" s="33"/>
      <c r="H702" s="33"/>
      <c r="I702" s="33"/>
      <c r="J702" s="33"/>
      <c r="K702" s="33"/>
    </row>
    <row r="703" spans="1:11" ht="14.25" hidden="1" x14ac:dyDescent="0.25">
      <c r="A703" s="4"/>
      <c r="B703" s="22"/>
      <c r="C703" s="4"/>
      <c r="D703" s="30"/>
      <c r="E703" s="33"/>
      <c r="F703" s="33"/>
      <c r="G703" s="33"/>
      <c r="H703" s="33"/>
      <c r="I703" s="33"/>
      <c r="J703" s="33"/>
      <c r="K703" s="33"/>
    </row>
    <row r="704" spans="1:11" ht="14.25" hidden="1" x14ac:dyDescent="0.25">
      <c r="A704" s="4"/>
      <c r="B704" s="22"/>
      <c r="C704" s="4"/>
      <c r="D704" s="30"/>
      <c r="E704" s="33"/>
      <c r="F704" s="33"/>
      <c r="G704" s="33"/>
      <c r="H704" s="33"/>
      <c r="I704" s="33"/>
      <c r="J704" s="33"/>
      <c r="K704" s="33"/>
    </row>
    <row r="705" spans="1:11" ht="14.25" hidden="1" x14ac:dyDescent="0.25">
      <c r="A705" s="4"/>
      <c r="B705" s="22"/>
      <c r="C705" s="4"/>
      <c r="D705" s="30"/>
      <c r="E705" s="33"/>
      <c r="F705" s="33"/>
      <c r="G705" s="33"/>
      <c r="H705" s="33"/>
      <c r="I705" s="33"/>
      <c r="J705" s="33"/>
      <c r="K705" s="33"/>
    </row>
    <row r="706" spans="1:11" ht="14.25" hidden="1" x14ac:dyDescent="0.25">
      <c r="A706" s="4"/>
      <c r="B706" s="22"/>
      <c r="C706" s="4"/>
      <c r="D706" s="30"/>
      <c r="E706" s="33"/>
      <c r="F706" s="33"/>
      <c r="G706" s="33"/>
      <c r="H706" s="33"/>
      <c r="I706" s="33"/>
      <c r="J706" s="33"/>
      <c r="K706" s="33"/>
    </row>
    <row r="707" spans="1:11" ht="14.25" hidden="1" x14ac:dyDescent="0.25">
      <c r="A707" s="4"/>
      <c r="B707" s="22"/>
      <c r="C707" s="4"/>
      <c r="D707" s="30"/>
      <c r="E707" s="33"/>
      <c r="F707" s="33"/>
      <c r="G707" s="33"/>
      <c r="H707" s="33"/>
      <c r="I707" s="33"/>
      <c r="J707" s="33"/>
      <c r="K707" s="33"/>
    </row>
    <row r="708" spans="1:11" ht="14.25" hidden="1" x14ac:dyDescent="0.25">
      <c r="A708" s="4"/>
      <c r="B708" s="22"/>
      <c r="C708" s="4"/>
      <c r="D708" s="30"/>
      <c r="E708" s="33"/>
      <c r="F708" s="33"/>
      <c r="G708" s="33"/>
      <c r="H708" s="33"/>
      <c r="I708" s="33"/>
      <c r="J708" s="33"/>
      <c r="K708" s="33"/>
    </row>
    <row r="709" spans="1:11" ht="14.25" hidden="1" x14ac:dyDescent="0.25">
      <c r="A709" s="4"/>
      <c r="B709" s="22"/>
      <c r="C709" s="4"/>
      <c r="D709" s="30"/>
      <c r="E709" s="33"/>
      <c r="F709" s="33"/>
      <c r="G709" s="33"/>
      <c r="H709" s="33"/>
      <c r="I709" s="33"/>
      <c r="J709" s="33"/>
      <c r="K709" s="33"/>
    </row>
    <row r="710" spans="1:11" ht="14.25" hidden="1" x14ac:dyDescent="0.25">
      <c r="A710" s="4"/>
      <c r="B710" s="22"/>
      <c r="C710" s="4"/>
      <c r="D710" s="30"/>
      <c r="E710" s="33"/>
      <c r="F710" s="33"/>
      <c r="G710" s="33"/>
      <c r="H710" s="33"/>
      <c r="I710" s="33"/>
      <c r="J710" s="33"/>
      <c r="K710" s="33"/>
    </row>
    <row r="711" spans="1:11" ht="14.25" hidden="1" x14ac:dyDescent="0.25">
      <c r="A711" s="4"/>
      <c r="B711" s="22"/>
      <c r="C711" s="4"/>
      <c r="D711" s="30"/>
      <c r="E711" s="33"/>
      <c r="F711" s="33"/>
      <c r="G711" s="33"/>
      <c r="H711" s="33"/>
      <c r="I711" s="33"/>
      <c r="J711" s="33"/>
      <c r="K711" s="33"/>
    </row>
    <row r="712" spans="1:11" ht="14.25" hidden="1" x14ac:dyDescent="0.25">
      <c r="A712" s="4"/>
      <c r="B712" s="22"/>
      <c r="C712" s="4"/>
      <c r="D712" s="30"/>
      <c r="E712" s="33"/>
      <c r="F712" s="33"/>
      <c r="G712" s="33"/>
      <c r="H712" s="33"/>
      <c r="I712" s="33"/>
      <c r="J712" s="33"/>
      <c r="K712" s="33"/>
    </row>
    <row r="713" spans="1:11" ht="14.25" hidden="1" x14ac:dyDescent="0.25">
      <c r="A713" s="4"/>
      <c r="B713" s="22"/>
      <c r="C713" s="4"/>
      <c r="D713" s="30"/>
      <c r="E713" s="33"/>
      <c r="F713" s="33"/>
      <c r="G713" s="33"/>
      <c r="H713" s="33"/>
      <c r="I713" s="33"/>
      <c r="J713" s="33"/>
      <c r="K713" s="33"/>
    </row>
    <row r="714" spans="1:11" ht="14.25" hidden="1" x14ac:dyDescent="0.25">
      <c r="A714" s="4"/>
      <c r="B714" s="22"/>
      <c r="C714" s="4"/>
      <c r="D714" s="30"/>
      <c r="E714" s="33"/>
      <c r="F714" s="33"/>
      <c r="G714" s="33"/>
      <c r="H714" s="33"/>
      <c r="I714" s="33"/>
      <c r="J714" s="33"/>
      <c r="K714" s="33"/>
    </row>
    <row r="715" spans="1:11" ht="14.25" hidden="1" x14ac:dyDescent="0.25">
      <c r="A715" s="4"/>
      <c r="B715" s="22"/>
      <c r="C715" s="4"/>
      <c r="D715" s="30"/>
      <c r="E715" s="33"/>
      <c r="F715" s="33"/>
      <c r="G715" s="33"/>
      <c r="H715" s="33"/>
      <c r="I715" s="33"/>
      <c r="J715" s="33"/>
      <c r="K715" s="33"/>
    </row>
    <row r="716" spans="1:11" ht="14.25" hidden="1" x14ac:dyDescent="0.25">
      <c r="A716" s="4"/>
      <c r="B716" s="22"/>
      <c r="C716" s="4"/>
      <c r="D716" s="30"/>
      <c r="E716" s="33"/>
      <c r="F716" s="33"/>
      <c r="G716" s="33"/>
      <c r="H716" s="33"/>
      <c r="I716" s="33"/>
      <c r="J716" s="33"/>
      <c r="K716" s="33"/>
    </row>
    <row r="717" spans="1:11" ht="14.25" hidden="1" x14ac:dyDescent="0.25">
      <c r="A717" s="4"/>
      <c r="B717" s="22"/>
      <c r="C717" s="4"/>
      <c r="D717" s="30"/>
      <c r="E717" s="33"/>
      <c r="F717" s="33"/>
      <c r="G717" s="33"/>
      <c r="H717" s="33"/>
      <c r="I717" s="33"/>
      <c r="J717" s="33"/>
      <c r="K717" s="33"/>
    </row>
    <row r="718" spans="1:11" ht="14.25" hidden="1" x14ac:dyDescent="0.25">
      <c r="A718" s="4"/>
      <c r="B718" s="22"/>
      <c r="C718" s="4"/>
      <c r="D718" s="30"/>
      <c r="E718" s="33"/>
      <c r="F718" s="33"/>
      <c r="G718" s="33"/>
      <c r="H718" s="33"/>
      <c r="I718" s="33"/>
      <c r="J718" s="33"/>
      <c r="K718" s="33"/>
    </row>
    <row r="719" spans="1:11" ht="14.25" hidden="1" x14ac:dyDescent="0.25">
      <c r="A719" s="4"/>
      <c r="B719" s="22"/>
      <c r="C719" s="4"/>
      <c r="D719" s="30"/>
      <c r="E719" s="33"/>
      <c r="F719" s="33"/>
      <c r="G719" s="33"/>
      <c r="H719" s="33"/>
      <c r="I719" s="33"/>
      <c r="J719" s="33"/>
      <c r="K719" s="33"/>
    </row>
    <row r="720" spans="1:11" ht="14.25" hidden="1" x14ac:dyDescent="0.25">
      <c r="A720" s="4"/>
      <c r="B720" s="22"/>
      <c r="C720" s="4"/>
      <c r="D720" s="30"/>
      <c r="E720" s="33"/>
      <c r="F720" s="33"/>
      <c r="G720" s="33"/>
      <c r="H720" s="33"/>
      <c r="I720" s="33"/>
      <c r="J720" s="33"/>
      <c r="K720" s="33"/>
    </row>
    <row r="721" spans="1:11" ht="14.25" hidden="1" x14ac:dyDescent="0.25">
      <c r="A721" s="4"/>
      <c r="B721" s="22"/>
      <c r="C721" s="4"/>
      <c r="D721" s="30"/>
      <c r="E721" s="33"/>
      <c r="F721" s="33"/>
      <c r="G721" s="33"/>
      <c r="H721" s="33"/>
      <c r="I721" s="33"/>
      <c r="J721" s="33"/>
      <c r="K721" s="33"/>
    </row>
    <row r="722" spans="1:11" ht="14.25" hidden="1" x14ac:dyDescent="0.25">
      <c r="A722" s="4"/>
      <c r="B722" s="22"/>
      <c r="C722" s="4"/>
      <c r="D722" s="30"/>
      <c r="E722" s="33"/>
      <c r="F722" s="33"/>
      <c r="G722" s="33"/>
      <c r="H722" s="33"/>
      <c r="I722" s="33"/>
      <c r="J722" s="33"/>
      <c r="K722" s="33"/>
    </row>
    <row r="723" spans="1:11" ht="14.25" hidden="1" x14ac:dyDescent="0.25">
      <c r="A723" s="4"/>
      <c r="B723" s="22"/>
      <c r="C723" s="4"/>
      <c r="D723" s="30"/>
      <c r="E723" s="33"/>
      <c r="F723" s="33"/>
      <c r="G723" s="33"/>
      <c r="H723" s="33"/>
      <c r="I723" s="33"/>
      <c r="J723" s="33"/>
      <c r="K723" s="33"/>
    </row>
    <row r="724" spans="1:11" ht="14.25" hidden="1" x14ac:dyDescent="0.25">
      <c r="A724" s="4"/>
      <c r="B724" s="22"/>
      <c r="C724" s="4"/>
      <c r="D724" s="30"/>
      <c r="E724" s="33"/>
      <c r="F724" s="33"/>
      <c r="G724" s="33"/>
      <c r="H724" s="33"/>
      <c r="I724" s="33"/>
      <c r="J724" s="33"/>
      <c r="K724" s="33"/>
    </row>
    <row r="725" spans="1:11" ht="14.25" hidden="1" x14ac:dyDescent="0.25">
      <c r="A725" s="4"/>
      <c r="B725" s="22"/>
      <c r="C725" s="4"/>
      <c r="D725" s="30"/>
      <c r="E725" s="33"/>
      <c r="F725" s="33"/>
      <c r="G725" s="33"/>
      <c r="H725" s="33"/>
      <c r="I725" s="33"/>
      <c r="J725" s="33"/>
      <c r="K725" s="33"/>
    </row>
    <row r="726" spans="1:11" ht="14.25" hidden="1" x14ac:dyDescent="0.25">
      <c r="A726" s="4"/>
      <c r="B726" s="22"/>
      <c r="C726" s="4"/>
      <c r="D726" s="30"/>
      <c r="E726" s="33"/>
      <c r="F726" s="33"/>
      <c r="G726" s="33"/>
      <c r="H726" s="33"/>
      <c r="I726" s="33"/>
      <c r="J726" s="33"/>
      <c r="K726" s="33"/>
    </row>
    <row r="727" spans="1:11" ht="14.25" hidden="1" x14ac:dyDescent="0.25">
      <c r="A727" s="4"/>
      <c r="B727" s="22"/>
      <c r="C727" s="4"/>
      <c r="D727" s="30"/>
      <c r="E727" s="33"/>
      <c r="F727" s="33"/>
      <c r="G727" s="33"/>
      <c r="H727" s="33"/>
      <c r="I727" s="33"/>
      <c r="J727" s="33"/>
      <c r="K727" s="33"/>
    </row>
    <row r="728" spans="1:11" ht="14.25" hidden="1" x14ac:dyDescent="0.25">
      <c r="A728" s="4"/>
      <c r="B728" s="22"/>
      <c r="C728" s="4"/>
      <c r="D728" s="30"/>
      <c r="E728" s="33"/>
      <c r="F728" s="33"/>
      <c r="G728" s="33"/>
      <c r="H728" s="33"/>
      <c r="I728" s="33"/>
      <c r="J728" s="33"/>
      <c r="K728" s="33"/>
    </row>
    <row r="729" spans="1:11" ht="14.25" hidden="1" x14ac:dyDescent="0.25">
      <c r="A729" s="4"/>
      <c r="B729" s="22"/>
      <c r="C729" s="4"/>
      <c r="D729" s="30"/>
      <c r="E729" s="33"/>
      <c r="F729" s="33"/>
      <c r="G729" s="33"/>
      <c r="H729" s="33"/>
      <c r="I729" s="33"/>
      <c r="J729" s="33"/>
      <c r="K729" s="33"/>
    </row>
    <row r="730" spans="1:11" ht="14.25" hidden="1" x14ac:dyDescent="0.25">
      <c r="A730" s="4"/>
      <c r="B730" s="22"/>
      <c r="C730" s="4"/>
      <c r="D730" s="30"/>
      <c r="E730" s="33"/>
      <c r="F730" s="33"/>
      <c r="G730" s="33"/>
      <c r="H730" s="33"/>
      <c r="I730" s="33"/>
      <c r="J730" s="33"/>
      <c r="K730" s="33"/>
    </row>
    <row r="731" spans="1:11" ht="14.25" hidden="1" x14ac:dyDescent="0.25">
      <c r="A731" s="4"/>
      <c r="B731" s="22"/>
      <c r="C731" s="4"/>
      <c r="D731" s="30"/>
      <c r="E731" s="33"/>
      <c r="F731" s="33"/>
      <c r="G731" s="33"/>
      <c r="H731" s="33"/>
      <c r="I731" s="33"/>
      <c r="J731" s="33"/>
      <c r="K731" s="33"/>
    </row>
    <row r="732" spans="1:11" ht="14.25" hidden="1" x14ac:dyDescent="0.25">
      <c r="A732" s="4"/>
      <c r="B732" s="22"/>
      <c r="C732" s="4"/>
      <c r="D732" s="30"/>
      <c r="E732" s="33"/>
      <c r="F732" s="33"/>
      <c r="G732" s="33"/>
      <c r="H732" s="33"/>
      <c r="I732" s="33"/>
      <c r="J732" s="33"/>
      <c r="K732" s="33"/>
    </row>
    <row r="733" spans="1:11" ht="14.25" hidden="1" x14ac:dyDescent="0.25">
      <c r="A733" s="4"/>
      <c r="B733" s="22"/>
      <c r="C733" s="4"/>
      <c r="D733" s="30"/>
      <c r="E733" s="33"/>
      <c r="F733" s="33"/>
      <c r="G733" s="33"/>
      <c r="H733" s="33"/>
      <c r="I733" s="33"/>
      <c r="J733" s="33"/>
      <c r="K733" s="33"/>
    </row>
    <row r="734" spans="1:11" ht="14.25" hidden="1" x14ac:dyDescent="0.25">
      <c r="A734" s="4"/>
      <c r="B734" s="22"/>
      <c r="C734" s="4"/>
      <c r="D734" s="30"/>
      <c r="E734" s="33"/>
      <c r="F734" s="33"/>
      <c r="G734" s="33"/>
      <c r="H734" s="33"/>
      <c r="I734" s="33"/>
      <c r="J734" s="33"/>
      <c r="K734" s="33"/>
    </row>
    <row r="735" spans="1:11" ht="14.25" hidden="1" x14ac:dyDescent="0.25">
      <c r="A735" s="4"/>
      <c r="B735" s="22"/>
      <c r="C735" s="4"/>
      <c r="D735" s="30"/>
      <c r="E735" s="33"/>
      <c r="F735" s="33"/>
      <c r="G735" s="33"/>
      <c r="H735" s="33"/>
      <c r="I735" s="33"/>
      <c r="J735" s="33"/>
      <c r="K735" s="33"/>
    </row>
    <row r="736" spans="1:11" ht="14.25" hidden="1" x14ac:dyDescent="0.25">
      <c r="A736" s="4"/>
      <c r="B736" s="22"/>
      <c r="C736" s="4"/>
      <c r="D736" s="30"/>
      <c r="E736" s="33"/>
      <c r="F736" s="33"/>
      <c r="G736" s="33"/>
      <c r="H736" s="33"/>
      <c r="I736" s="33"/>
      <c r="J736" s="33"/>
      <c r="K736" s="33"/>
    </row>
    <row r="737" spans="1:11" ht="14.25" hidden="1" x14ac:dyDescent="0.25">
      <c r="A737" s="4"/>
      <c r="B737" s="22"/>
      <c r="C737" s="4"/>
      <c r="D737" s="30"/>
      <c r="E737" s="33"/>
      <c r="F737" s="33"/>
      <c r="G737" s="33"/>
      <c r="H737" s="33"/>
      <c r="I737" s="33"/>
      <c r="J737" s="33"/>
      <c r="K737" s="33"/>
    </row>
    <row r="738" spans="1:11" ht="14.25" hidden="1" x14ac:dyDescent="0.25">
      <c r="A738" s="4"/>
      <c r="B738" s="22"/>
      <c r="C738" s="4"/>
      <c r="D738" s="30"/>
      <c r="E738" s="33"/>
      <c r="F738" s="33"/>
      <c r="G738" s="33"/>
      <c r="H738" s="33"/>
      <c r="I738" s="33"/>
      <c r="J738" s="33"/>
      <c r="K738" s="33"/>
    </row>
    <row r="739" spans="1:11" ht="14.25" hidden="1" x14ac:dyDescent="0.25">
      <c r="A739" s="4"/>
      <c r="B739" s="22"/>
      <c r="C739" s="4"/>
      <c r="D739" s="30"/>
      <c r="E739" s="33"/>
      <c r="F739" s="33"/>
      <c r="G739" s="33"/>
      <c r="H739" s="33"/>
      <c r="I739" s="33"/>
      <c r="J739" s="33"/>
      <c r="K739" s="33"/>
    </row>
    <row r="740" spans="1:11" ht="14.25" hidden="1" x14ac:dyDescent="0.25">
      <c r="A740" s="4"/>
      <c r="B740" s="22"/>
      <c r="C740" s="4"/>
      <c r="D740" s="30"/>
      <c r="E740" s="33"/>
      <c r="F740" s="33"/>
      <c r="G740" s="33"/>
      <c r="H740" s="33"/>
      <c r="I740" s="33"/>
      <c r="J740" s="33"/>
      <c r="K740" s="33"/>
    </row>
    <row r="741" spans="1:11" ht="14.25" hidden="1" x14ac:dyDescent="0.25">
      <c r="A741" s="4"/>
      <c r="B741" s="22"/>
      <c r="C741" s="4"/>
      <c r="D741" s="30"/>
      <c r="E741" s="33"/>
      <c r="F741" s="33"/>
      <c r="G741" s="33"/>
      <c r="H741" s="33"/>
      <c r="I741" s="33"/>
      <c r="J741" s="33"/>
      <c r="K741" s="33"/>
    </row>
    <row r="742" spans="1:11" ht="14.25" hidden="1" x14ac:dyDescent="0.25">
      <c r="A742" s="4"/>
      <c r="B742" s="22"/>
      <c r="C742" s="4"/>
      <c r="D742" s="30"/>
      <c r="E742" s="33"/>
      <c r="F742" s="33"/>
      <c r="G742" s="33"/>
      <c r="H742" s="33"/>
      <c r="I742" s="33"/>
      <c r="J742" s="33"/>
      <c r="K742" s="33"/>
    </row>
    <row r="743" spans="1:11" ht="14.25" hidden="1" x14ac:dyDescent="0.25">
      <c r="A743" s="4"/>
      <c r="B743" s="22"/>
      <c r="C743" s="4"/>
      <c r="D743" s="30"/>
      <c r="E743" s="33"/>
      <c r="F743" s="33"/>
      <c r="G743" s="33"/>
      <c r="H743" s="33"/>
      <c r="I743" s="33"/>
      <c r="J743" s="33"/>
      <c r="K743" s="33"/>
    </row>
    <row r="744" spans="1:11" ht="14.25" hidden="1" x14ac:dyDescent="0.25">
      <c r="A744" s="4"/>
      <c r="B744" s="22"/>
      <c r="C744" s="4"/>
      <c r="D744" s="30"/>
      <c r="E744" s="33"/>
      <c r="F744" s="33"/>
      <c r="G744" s="33"/>
      <c r="H744" s="33"/>
      <c r="I744" s="33"/>
      <c r="J744" s="33"/>
      <c r="K744" s="33"/>
    </row>
    <row r="745" spans="1:11" ht="14.25" hidden="1" x14ac:dyDescent="0.25">
      <c r="A745" s="4"/>
      <c r="B745" s="22"/>
      <c r="C745" s="4"/>
      <c r="D745" s="30"/>
      <c r="E745" s="33"/>
      <c r="F745" s="33"/>
      <c r="G745" s="33"/>
      <c r="H745" s="33"/>
      <c r="I745" s="33"/>
      <c r="J745" s="33"/>
      <c r="K745" s="33"/>
    </row>
    <row r="746" spans="1:11" ht="14.25" hidden="1" x14ac:dyDescent="0.25">
      <c r="A746" s="4"/>
      <c r="B746" s="22"/>
      <c r="C746" s="4"/>
      <c r="D746" s="30"/>
      <c r="E746" s="33"/>
      <c r="F746" s="33"/>
      <c r="G746" s="33"/>
      <c r="H746" s="33"/>
      <c r="I746" s="33"/>
      <c r="J746" s="33"/>
      <c r="K746" s="33"/>
    </row>
    <row r="747" spans="1:11" ht="14.25" hidden="1" x14ac:dyDescent="0.25">
      <c r="A747" s="4"/>
      <c r="B747" s="22"/>
      <c r="C747" s="4"/>
      <c r="D747" s="30"/>
      <c r="E747" s="33"/>
      <c r="F747" s="33"/>
      <c r="G747" s="33"/>
      <c r="H747" s="33"/>
      <c r="I747" s="33"/>
      <c r="J747" s="33"/>
      <c r="K747" s="33"/>
    </row>
    <row r="748" spans="1:11" ht="14.25" hidden="1" x14ac:dyDescent="0.25">
      <c r="A748" s="4"/>
      <c r="B748" s="22"/>
      <c r="C748" s="4"/>
      <c r="D748" s="30"/>
      <c r="E748" s="33"/>
      <c r="F748" s="33"/>
      <c r="G748" s="33"/>
      <c r="H748" s="33"/>
      <c r="I748" s="33"/>
      <c r="J748" s="33"/>
      <c r="K748" s="33"/>
    </row>
    <row r="749" spans="1:11" ht="14.25" hidden="1" x14ac:dyDescent="0.25">
      <c r="A749" s="4"/>
      <c r="B749" s="22"/>
      <c r="C749" s="4"/>
      <c r="D749" s="30"/>
      <c r="E749" s="33"/>
      <c r="F749" s="33"/>
      <c r="G749" s="33"/>
      <c r="H749" s="33"/>
      <c r="I749" s="33"/>
      <c r="J749" s="33"/>
      <c r="K749" s="33"/>
    </row>
    <row r="750" spans="1:11" ht="14.25" hidden="1" x14ac:dyDescent="0.25">
      <c r="A750" s="4"/>
      <c r="B750" s="22"/>
      <c r="C750" s="4"/>
      <c r="D750" s="30"/>
      <c r="E750" s="33"/>
      <c r="F750" s="33"/>
      <c r="G750" s="33"/>
      <c r="H750" s="33"/>
      <c r="I750" s="33"/>
      <c r="J750" s="33"/>
      <c r="K750" s="33"/>
    </row>
    <row r="751" spans="1:11" ht="14.25" hidden="1" x14ac:dyDescent="0.25">
      <c r="A751" s="4"/>
      <c r="B751" s="22"/>
      <c r="C751" s="4"/>
      <c r="D751" s="30"/>
      <c r="E751" s="33"/>
      <c r="F751" s="33"/>
      <c r="G751" s="33"/>
      <c r="H751" s="33"/>
      <c r="I751" s="33"/>
      <c r="J751" s="33"/>
      <c r="K751" s="33"/>
    </row>
    <row r="752" spans="1:11" ht="14.25" hidden="1" x14ac:dyDescent="0.25">
      <c r="A752" s="4"/>
      <c r="B752" s="22"/>
      <c r="C752" s="4"/>
      <c r="D752" s="30"/>
      <c r="E752" s="33"/>
      <c r="F752" s="33"/>
      <c r="G752" s="33"/>
      <c r="H752" s="33"/>
      <c r="I752" s="33"/>
      <c r="J752" s="33"/>
      <c r="K752" s="33"/>
    </row>
    <row r="753" spans="1:11" ht="14.25" hidden="1" x14ac:dyDescent="0.25">
      <c r="A753" s="4"/>
      <c r="B753" s="22"/>
      <c r="C753" s="4"/>
      <c r="D753" s="30"/>
      <c r="E753" s="33"/>
      <c r="F753" s="33"/>
      <c r="G753" s="33"/>
      <c r="H753" s="33"/>
      <c r="I753" s="33"/>
      <c r="J753" s="33"/>
      <c r="K753" s="33"/>
    </row>
    <row r="754" spans="1:11" ht="14.25" hidden="1" x14ac:dyDescent="0.25">
      <c r="A754" s="4"/>
      <c r="B754" s="22"/>
      <c r="C754" s="4"/>
      <c r="D754" s="30"/>
      <c r="E754" s="33"/>
      <c r="F754" s="33"/>
      <c r="G754" s="33"/>
      <c r="H754" s="33"/>
      <c r="I754" s="33"/>
      <c r="J754" s="33"/>
      <c r="K754" s="33"/>
    </row>
    <row r="755" spans="1:11" ht="14.25" hidden="1" x14ac:dyDescent="0.25">
      <c r="A755" s="4"/>
      <c r="B755" s="22"/>
      <c r="C755" s="4"/>
      <c r="D755" s="30"/>
      <c r="E755" s="33"/>
      <c r="F755" s="33"/>
      <c r="G755" s="33"/>
      <c r="H755" s="33"/>
      <c r="I755" s="33"/>
      <c r="J755" s="33"/>
      <c r="K755" s="33"/>
    </row>
    <row r="756" spans="1:11" ht="14.25" hidden="1" x14ac:dyDescent="0.25">
      <c r="A756" s="4"/>
      <c r="B756" s="22"/>
      <c r="C756" s="4"/>
      <c r="D756" s="30"/>
      <c r="E756" s="33"/>
      <c r="F756" s="33"/>
      <c r="G756" s="33"/>
      <c r="H756" s="33"/>
      <c r="I756" s="33"/>
      <c r="J756" s="33"/>
      <c r="K756" s="33"/>
    </row>
    <row r="757" spans="1:11" ht="14.25" hidden="1" x14ac:dyDescent="0.25">
      <c r="A757" s="4"/>
      <c r="B757" s="22"/>
      <c r="C757" s="4"/>
      <c r="D757" s="30"/>
      <c r="E757" s="33"/>
      <c r="F757" s="33"/>
      <c r="G757" s="33"/>
      <c r="H757" s="33"/>
      <c r="I757" s="33"/>
      <c r="J757" s="33"/>
      <c r="K757" s="33"/>
    </row>
    <row r="758" spans="1:11" ht="14.25" hidden="1" x14ac:dyDescent="0.25">
      <c r="A758" s="4"/>
      <c r="B758" s="22"/>
      <c r="C758" s="4"/>
      <c r="D758" s="30"/>
      <c r="E758" s="33"/>
      <c r="F758" s="33"/>
      <c r="G758" s="33"/>
      <c r="H758" s="33"/>
      <c r="I758" s="33"/>
      <c r="J758" s="33"/>
      <c r="K758" s="33"/>
    </row>
    <row r="759" spans="1:11" ht="14.25" hidden="1" x14ac:dyDescent="0.25">
      <c r="A759" s="4"/>
      <c r="B759" s="22"/>
      <c r="C759" s="4"/>
      <c r="D759" s="30"/>
      <c r="E759" s="33"/>
      <c r="F759" s="33"/>
      <c r="G759" s="33"/>
      <c r="H759" s="33"/>
      <c r="I759" s="33"/>
      <c r="J759" s="33"/>
      <c r="K759" s="33"/>
    </row>
    <row r="760" spans="1:11" ht="14.25" hidden="1" x14ac:dyDescent="0.25">
      <c r="A760" s="4"/>
      <c r="B760" s="22"/>
      <c r="C760" s="4"/>
      <c r="D760" s="30"/>
      <c r="E760" s="33"/>
      <c r="F760" s="33"/>
      <c r="G760" s="33"/>
      <c r="H760" s="33"/>
      <c r="I760" s="33"/>
      <c r="J760" s="33"/>
      <c r="K760" s="33"/>
    </row>
    <row r="761" spans="1:11" ht="14.25" hidden="1" x14ac:dyDescent="0.25">
      <c r="A761" s="4"/>
      <c r="B761" s="22"/>
      <c r="C761" s="4"/>
      <c r="D761" s="30"/>
      <c r="E761" s="33"/>
      <c r="F761" s="33"/>
      <c r="G761" s="33"/>
      <c r="H761" s="33"/>
      <c r="I761" s="33"/>
      <c r="J761" s="33"/>
      <c r="K761" s="33"/>
    </row>
    <row r="762" spans="1:11" ht="14.25" hidden="1" x14ac:dyDescent="0.25">
      <c r="A762" s="4"/>
      <c r="B762" s="22"/>
      <c r="C762" s="4"/>
      <c r="D762" s="30"/>
      <c r="E762" s="33"/>
      <c r="F762" s="33"/>
      <c r="G762" s="33"/>
      <c r="H762" s="33"/>
      <c r="I762" s="33"/>
      <c r="J762" s="33"/>
      <c r="K762" s="33"/>
    </row>
    <row r="763" spans="1:11" ht="14.25" hidden="1" x14ac:dyDescent="0.25">
      <c r="A763" s="4"/>
      <c r="B763" s="22"/>
      <c r="C763" s="4"/>
      <c r="D763" s="30"/>
      <c r="E763" s="33"/>
      <c r="F763" s="33"/>
      <c r="G763" s="33"/>
      <c r="H763" s="33"/>
      <c r="I763" s="33"/>
      <c r="J763" s="33"/>
      <c r="K763" s="33"/>
    </row>
    <row r="764" spans="1:11" ht="14.25" hidden="1" x14ac:dyDescent="0.25">
      <c r="A764" s="4"/>
      <c r="B764" s="22"/>
      <c r="C764" s="4"/>
      <c r="D764" s="30"/>
      <c r="E764" s="33"/>
      <c r="F764" s="33"/>
      <c r="G764" s="33"/>
      <c r="H764" s="33"/>
      <c r="I764" s="33"/>
      <c r="J764" s="33"/>
      <c r="K764" s="33"/>
    </row>
    <row r="765" spans="1:11" ht="14.25" hidden="1" x14ac:dyDescent="0.25">
      <c r="A765" s="4"/>
      <c r="B765" s="22"/>
      <c r="C765" s="4"/>
      <c r="D765" s="30"/>
      <c r="E765" s="33"/>
      <c r="F765" s="33"/>
      <c r="G765" s="33"/>
      <c r="H765" s="33"/>
      <c r="I765" s="33"/>
      <c r="J765" s="33"/>
      <c r="K765" s="33"/>
    </row>
    <row r="766" spans="1:11" ht="14.25" hidden="1" x14ac:dyDescent="0.25">
      <c r="A766" s="4"/>
      <c r="B766" s="22"/>
      <c r="C766" s="4"/>
      <c r="D766" s="30"/>
      <c r="E766" s="33"/>
      <c r="F766" s="33"/>
      <c r="G766" s="33"/>
      <c r="H766" s="33"/>
      <c r="I766" s="33"/>
      <c r="J766" s="33"/>
      <c r="K766" s="33"/>
    </row>
    <row r="767" spans="1:11" ht="14.25" hidden="1" x14ac:dyDescent="0.25">
      <c r="A767" s="4"/>
      <c r="B767" s="22"/>
      <c r="C767" s="4"/>
      <c r="D767" s="30"/>
      <c r="E767" s="33"/>
      <c r="F767" s="33"/>
      <c r="G767" s="33"/>
      <c r="H767" s="33"/>
      <c r="I767" s="33"/>
      <c r="J767" s="33"/>
      <c r="K767" s="33"/>
    </row>
    <row r="768" spans="1:11" ht="14.25" hidden="1" x14ac:dyDescent="0.25">
      <c r="A768" s="4"/>
      <c r="B768" s="22"/>
      <c r="C768" s="4"/>
      <c r="D768" s="30"/>
      <c r="E768" s="33"/>
      <c r="F768" s="33"/>
      <c r="G768" s="33"/>
      <c r="H768" s="33"/>
      <c r="I768" s="33"/>
      <c r="J768" s="33"/>
      <c r="K768" s="33"/>
    </row>
    <row r="769" spans="1:11" ht="14.25" hidden="1" x14ac:dyDescent="0.25">
      <c r="A769" s="4"/>
      <c r="B769" s="22"/>
      <c r="C769" s="4"/>
      <c r="D769" s="30"/>
      <c r="E769" s="33"/>
      <c r="F769" s="33"/>
      <c r="G769" s="33"/>
      <c r="H769" s="33"/>
      <c r="I769" s="33"/>
      <c r="J769" s="33"/>
      <c r="K769" s="33"/>
    </row>
    <row r="770" spans="1:11" ht="14.25" hidden="1" x14ac:dyDescent="0.25">
      <c r="A770" s="4"/>
      <c r="B770" s="22"/>
      <c r="C770" s="4"/>
      <c r="D770" s="30"/>
      <c r="E770" s="33"/>
      <c r="F770" s="33"/>
      <c r="G770" s="33"/>
      <c r="H770" s="33"/>
      <c r="I770" s="33"/>
      <c r="J770" s="33"/>
      <c r="K770" s="33"/>
    </row>
    <row r="771" spans="1:11" ht="14.25" hidden="1" x14ac:dyDescent="0.25">
      <c r="A771" s="4"/>
      <c r="B771" s="22"/>
      <c r="C771" s="4"/>
      <c r="D771" s="30"/>
      <c r="E771" s="33"/>
      <c r="F771" s="33"/>
      <c r="G771" s="33"/>
      <c r="H771" s="33"/>
      <c r="I771" s="33"/>
      <c r="J771" s="33"/>
      <c r="K771" s="33"/>
    </row>
    <row r="772" spans="1:11" ht="14.25" hidden="1" x14ac:dyDescent="0.25">
      <c r="A772" s="4"/>
      <c r="B772" s="22"/>
      <c r="C772" s="4"/>
      <c r="D772" s="30"/>
      <c r="E772" s="33"/>
      <c r="F772" s="33"/>
      <c r="G772" s="33"/>
      <c r="H772" s="33"/>
      <c r="I772" s="33"/>
      <c r="J772" s="33"/>
      <c r="K772" s="33"/>
    </row>
    <row r="773" spans="1:11" ht="14.25" hidden="1" x14ac:dyDescent="0.25">
      <c r="A773" s="4"/>
      <c r="B773" s="22"/>
      <c r="C773" s="4"/>
      <c r="D773" s="30"/>
      <c r="E773" s="33"/>
      <c r="F773" s="33"/>
      <c r="G773" s="33"/>
      <c r="H773" s="33"/>
      <c r="I773" s="33"/>
      <c r="J773" s="33"/>
      <c r="K773" s="33"/>
    </row>
    <row r="774" spans="1:11" ht="14.25" hidden="1" x14ac:dyDescent="0.25">
      <c r="A774" s="4"/>
      <c r="B774" s="22"/>
      <c r="C774" s="4"/>
      <c r="D774" s="30"/>
      <c r="E774" s="33"/>
      <c r="F774" s="33"/>
      <c r="G774" s="33"/>
      <c r="H774" s="33"/>
      <c r="I774" s="33"/>
      <c r="J774" s="33"/>
      <c r="K774" s="33"/>
    </row>
    <row r="775" spans="1:11" ht="14.25" hidden="1" x14ac:dyDescent="0.25">
      <c r="A775" s="4"/>
      <c r="B775" s="22"/>
      <c r="C775" s="4"/>
      <c r="D775" s="30"/>
      <c r="E775" s="33"/>
      <c r="F775" s="33"/>
      <c r="G775" s="33"/>
      <c r="H775" s="33"/>
      <c r="I775" s="33"/>
      <c r="J775" s="33"/>
      <c r="K775" s="33"/>
    </row>
    <row r="776" spans="1:11" ht="14.25" hidden="1" x14ac:dyDescent="0.25">
      <c r="A776" s="4"/>
      <c r="B776" s="22"/>
      <c r="C776" s="4"/>
      <c r="D776" s="30"/>
      <c r="E776" s="33"/>
      <c r="F776" s="33"/>
      <c r="G776" s="33"/>
      <c r="H776" s="33"/>
      <c r="I776" s="33"/>
      <c r="J776" s="33"/>
      <c r="K776" s="33"/>
    </row>
    <row r="777" spans="1:11" ht="14.25" hidden="1" x14ac:dyDescent="0.25">
      <c r="A777" s="4"/>
      <c r="B777" s="22"/>
      <c r="C777" s="4"/>
      <c r="D777" s="30"/>
      <c r="E777" s="33"/>
      <c r="F777" s="33"/>
      <c r="G777" s="33"/>
      <c r="H777" s="33"/>
      <c r="I777" s="33"/>
      <c r="J777" s="33"/>
      <c r="K777" s="33"/>
    </row>
    <row r="778" spans="1:11" ht="14.25" hidden="1" x14ac:dyDescent="0.25">
      <c r="A778" s="4"/>
      <c r="B778" s="22"/>
      <c r="C778" s="4"/>
      <c r="D778" s="30"/>
      <c r="E778" s="33"/>
      <c r="F778" s="33"/>
      <c r="G778" s="33"/>
      <c r="H778" s="33"/>
      <c r="I778" s="33"/>
      <c r="J778" s="33"/>
      <c r="K778" s="33"/>
    </row>
    <row r="779" spans="1:11" ht="14.25" hidden="1" x14ac:dyDescent="0.25">
      <c r="A779" s="4"/>
      <c r="B779" s="22"/>
      <c r="C779" s="4"/>
      <c r="D779" s="30"/>
      <c r="E779" s="33"/>
      <c r="F779" s="33"/>
      <c r="G779" s="33"/>
      <c r="H779" s="33"/>
      <c r="I779" s="33"/>
      <c r="J779" s="33"/>
      <c r="K779" s="33"/>
    </row>
    <row r="780" spans="1:11" ht="14.25" hidden="1" x14ac:dyDescent="0.25">
      <c r="A780" s="4"/>
      <c r="B780" s="22"/>
      <c r="C780" s="4"/>
      <c r="D780" s="30"/>
      <c r="E780" s="33"/>
      <c r="F780" s="33"/>
      <c r="G780" s="33"/>
      <c r="H780" s="33"/>
      <c r="I780" s="33"/>
      <c r="J780" s="33"/>
      <c r="K780" s="33"/>
    </row>
    <row r="781" spans="1:11" ht="14.25" hidden="1" x14ac:dyDescent="0.25">
      <c r="A781" s="4"/>
      <c r="B781" s="22"/>
      <c r="C781" s="4"/>
      <c r="D781" s="30"/>
      <c r="E781" s="33"/>
      <c r="F781" s="33"/>
      <c r="G781" s="33"/>
      <c r="H781" s="33"/>
      <c r="I781" s="33"/>
      <c r="J781" s="33"/>
      <c r="K781" s="33"/>
    </row>
    <row r="782" spans="1:11" ht="14.25" hidden="1" x14ac:dyDescent="0.25">
      <c r="A782" s="4"/>
      <c r="B782" s="22"/>
      <c r="C782" s="4"/>
      <c r="D782" s="30"/>
      <c r="E782" s="33"/>
      <c r="F782" s="33"/>
      <c r="G782" s="33"/>
      <c r="H782" s="33"/>
      <c r="I782" s="33"/>
      <c r="J782" s="33"/>
      <c r="K782" s="33"/>
    </row>
    <row r="783" spans="1:11" ht="14.25" hidden="1" x14ac:dyDescent="0.25">
      <c r="A783" s="4"/>
      <c r="B783" s="22"/>
      <c r="C783" s="4"/>
      <c r="D783" s="30"/>
      <c r="E783" s="33"/>
      <c r="F783" s="33"/>
      <c r="G783" s="33"/>
      <c r="H783" s="33"/>
      <c r="I783" s="33"/>
      <c r="J783" s="33"/>
      <c r="K783" s="33"/>
    </row>
    <row r="784" spans="1:11" ht="14.25" hidden="1" x14ac:dyDescent="0.25">
      <c r="A784" s="4"/>
      <c r="B784" s="22"/>
      <c r="C784" s="4"/>
      <c r="D784" s="30"/>
      <c r="E784" s="33"/>
      <c r="F784" s="33"/>
      <c r="G784" s="33"/>
      <c r="H784" s="33"/>
      <c r="I784" s="33"/>
      <c r="J784" s="33"/>
      <c r="K784" s="33"/>
    </row>
    <row r="785" spans="1:11" ht="14.25" hidden="1" x14ac:dyDescent="0.25">
      <c r="A785" s="4"/>
      <c r="B785" s="22"/>
      <c r="C785" s="4"/>
      <c r="D785" s="30"/>
      <c r="E785" s="33"/>
      <c r="F785" s="33"/>
      <c r="G785" s="33"/>
      <c r="H785" s="33"/>
      <c r="I785" s="33"/>
      <c r="J785" s="33"/>
      <c r="K785" s="33"/>
    </row>
    <row r="786" spans="1:11" ht="14.25" hidden="1" x14ac:dyDescent="0.25">
      <c r="A786" s="4"/>
      <c r="B786" s="22"/>
      <c r="C786" s="4"/>
      <c r="D786" s="30"/>
      <c r="E786" s="33"/>
      <c r="F786" s="33"/>
      <c r="G786" s="33"/>
      <c r="H786" s="33"/>
      <c r="I786" s="33"/>
      <c r="J786" s="33"/>
      <c r="K786" s="33"/>
    </row>
    <row r="787" spans="1:11" ht="14.25" hidden="1" x14ac:dyDescent="0.25">
      <c r="A787" s="4"/>
      <c r="B787" s="22"/>
      <c r="C787" s="4"/>
      <c r="D787" s="30"/>
      <c r="E787" s="33"/>
      <c r="F787" s="33"/>
      <c r="G787" s="33"/>
      <c r="H787" s="33"/>
      <c r="I787" s="33"/>
      <c r="J787" s="33"/>
      <c r="K787" s="33"/>
    </row>
    <row r="788" spans="1:11" ht="14.25" hidden="1" x14ac:dyDescent="0.25">
      <c r="A788" s="4"/>
      <c r="B788" s="22"/>
      <c r="C788" s="4"/>
      <c r="D788" s="30"/>
      <c r="E788" s="33"/>
      <c r="F788" s="33"/>
      <c r="G788" s="33"/>
      <c r="H788" s="33"/>
      <c r="I788" s="33"/>
      <c r="J788" s="33"/>
      <c r="K788" s="33"/>
    </row>
    <row r="789" spans="1:11" ht="14.25" hidden="1" x14ac:dyDescent="0.25">
      <c r="A789" s="4"/>
      <c r="B789" s="22"/>
      <c r="C789" s="4"/>
      <c r="D789" s="30"/>
      <c r="E789" s="33"/>
      <c r="F789" s="33"/>
      <c r="G789" s="33"/>
      <c r="H789" s="33"/>
      <c r="I789" s="33"/>
      <c r="J789" s="33"/>
      <c r="K789" s="33"/>
    </row>
    <row r="790" spans="1:11" ht="14.25" hidden="1" x14ac:dyDescent="0.25">
      <c r="A790" s="4"/>
      <c r="B790" s="22"/>
      <c r="C790" s="4"/>
      <c r="D790" s="30"/>
      <c r="E790" s="33"/>
      <c r="F790" s="33"/>
      <c r="G790" s="33"/>
      <c r="H790" s="33"/>
      <c r="I790" s="33"/>
      <c r="J790" s="33"/>
      <c r="K790" s="33"/>
    </row>
    <row r="791" spans="1:11" ht="14.25" hidden="1" x14ac:dyDescent="0.25">
      <c r="A791" s="4"/>
      <c r="B791" s="22"/>
      <c r="C791" s="4"/>
      <c r="D791" s="30"/>
      <c r="E791" s="33"/>
      <c r="F791" s="33"/>
      <c r="G791" s="33"/>
      <c r="H791" s="33"/>
      <c r="I791" s="33"/>
      <c r="J791" s="33"/>
      <c r="K791" s="33"/>
    </row>
    <row r="792" spans="1:11" ht="14.25" hidden="1" x14ac:dyDescent="0.25">
      <c r="A792" s="4"/>
      <c r="B792" s="22"/>
      <c r="C792" s="4"/>
      <c r="D792" s="30"/>
      <c r="E792" s="33"/>
      <c r="F792" s="33"/>
      <c r="G792" s="33"/>
      <c r="H792" s="33"/>
      <c r="I792" s="33"/>
      <c r="J792" s="33"/>
      <c r="K792" s="33"/>
    </row>
    <row r="793" spans="1:11" ht="14.25" hidden="1" x14ac:dyDescent="0.25">
      <c r="A793" s="4"/>
      <c r="B793" s="22"/>
      <c r="C793" s="4"/>
      <c r="D793" s="30"/>
      <c r="E793" s="33"/>
      <c r="F793" s="33"/>
      <c r="G793" s="33"/>
      <c r="H793" s="33"/>
      <c r="I793" s="33"/>
      <c r="J793" s="33"/>
      <c r="K793" s="33"/>
    </row>
    <row r="794" spans="1:11" ht="14.25" hidden="1" x14ac:dyDescent="0.25">
      <c r="A794" s="4"/>
      <c r="B794" s="22"/>
      <c r="C794" s="4"/>
      <c r="D794" s="30"/>
      <c r="E794" s="33"/>
      <c r="F794" s="33"/>
      <c r="G794" s="33"/>
      <c r="H794" s="33"/>
      <c r="I794" s="33"/>
      <c r="J794" s="33"/>
      <c r="K794" s="33"/>
    </row>
    <row r="795" spans="1:11" ht="14.25" hidden="1" x14ac:dyDescent="0.25">
      <c r="A795" s="4"/>
      <c r="B795" s="22"/>
      <c r="C795" s="4"/>
      <c r="D795" s="30"/>
      <c r="E795" s="33"/>
      <c r="F795" s="33"/>
      <c r="G795" s="33"/>
      <c r="H795" s="33"/>
      <c r="I795" s="33"/>
      <c r="J795" s="33"/>
      <c r="K795" s="33"/>
    </row>
    <row r="796" spans="1:11" ht="14.25" hidden="1" x14ac:dyDescent="0.25">
      <c r="A796" s="4"/>
      <c r="B796" s="22"/>
      <c r="C796" s="4"/>
      <c r="D796" s="30"/>
      <c r="E796" s="33"/>
      <c r="F796" s="33"/>
      <c r="G796" s="33"/>
      <c r="H796" s="33"/>
      <c r="I796" s="33"/>
      <c r="J796" s="33"/>
      <c r="K796" s="33"/>
    </row>
    <row r="797" spans="1:11" ht="14.25" hidden="1" x14ac:dyDescent="0.25">
      <c r="A797" s="4"/>
      <c r="B797" s="22"/>
      <c r="C797" s="4"/>
      <c r="D797" s="30"/>
      <c r="E797" s="33"/>
      <c r="F797" s="33"/>
      <c r="G797" s="33"/>
      <c r="H797" s="33"/>
      <c r="I797" s="33"/>
      <c r="J797" s="33"/>
      <c r="K797" s="33"/>
    </row>
    <row r="798" spans="1:11" ht="14.25" hidden="1" x14ac:dyDescent="0.25">
      <c r="A798" s="4"/>
      <c r="B798" s="22"/>
      <c r="C798" s="4"/>
      <c r="D798" s="30"/>
      <c r="E798" s="33"/>
      <c r="F798" s="33"/>
      <c r="G798" s="33"/>
      <c r="H798" s="33"/>
      <c r="I798" s="33"/>
      <c r="J798" s="33"/>
      <c r="K798" s="33"/>
    </row>
    <row r="799" spans="1:11" ht="14.25" hidden="1" x14ac:dyDescent="0.25">
      <c r="A799" s="4"/>
      <c r="B799" s="22"/>
      <c r="C799" s="4"/>
      <c r="D799" s="30"/>
      <c r="E799" s="33"/>
      <c r="F799" s="33"/>
      <c r="G799" s="33"/>
      <c r="H799" s="33"/>
      <c r="I799" s="33"/>
      <c r="J799" s="33"/>
      <c r="K799" s="33"/>
    </row>
    <row r="800" spans="1:11" ht="14.25" hidden="1" x14ac:dyDescent="0.25">
      <c r="A800" s="4"/>
      <c r="B800" s="22"/>
      <c r="C800" s="4"/>
      <c r="D800" s="30"/>
      <c r="E800" s="33"/>
      <c r="F800" s="33"/>
      <c r="G800" s="33"/>
      <c r="H800" s="33"/>
      <c r="I800" s="33"/>
      <c r="J800" s="33"/>
      <c r="K800" s="33"/>
    </row>
    <row r="801" spans="1:11" ht="14.25" hidden="1" x14ac:dyDescent="0.25">
      <c r="A801" s="4"/>
      <c r="B801" s="22"/>
      <c r="C801" s="4"/>
      <c r="D801" s="30"/>
      <c r="E801" s="33"/>
      <c r="F801" s="33"/>
      <c r="G801" s="33"/>
      <c r="H801" s="33"/>
      <c r="I801" s="33"/>
      <c r="J801" s="33"/>
      <c r="K801" s="33"/>
    </row>
    <row r="802" spans="1:11" ht="14.25" hidden="1" x14ac:dyDescent="0.25">
      <c r="A802" s="4"/>
      <c r="B802" s="22"/>
      <c r="C802" s="4"/>
      <c r="D802" s="30"/>
      <c r="E802" s="33"/>
      <c r="F802" s="33"/>
      <c r="G802" s="33"/>
      <c r="H802" s="33"/>
      <c r="I802" s="33"/>
      <c r="J802" s="33"/>
      <c r="K802" s="33"/>
    </row>
    <row r="803" spans="1:11" ht="14.25" hidden="1" x14ac:dyDescent="0.25">
      <c r="A803" s="4"/>
      <c r="B803" s="22"/>
      <c r="C803" s="4"/>
      <c r="D803" s="30"/>
      <c r="E803" s="33"/>
      <c r="F803" s="33"/>
      <c r="G803" s="33"/>
      <c r="H803" s="33"/>
      <c r="I803" s="33"/>
      <c r="J803" s="33"/>
      <c r="K803" s="33"/>
    </row>
    <row r="804" spans="1:11" ht="14.25" hidden="1" x14ac:dyDescent="0.25">
      <c r="A804" s="4"/>
      <c r="B804" s="22"/>
      <c r="C804" s="4"/>
      <c r="D804" s="30"/>
      <c r="E804" s="33"/>
      <c r="F804" s="33"/>
      <c r="G804" s="33"/>
      <c r="H804" s="33"/>
      <c r="I804" s="33"/>
      <c r="J804" s="33"/>
      <c r="K804" s="33"/>
    </row>
    <row r="805" spans="1:11" ht="14.25" hidden="1" x14ac:dyDescent="0.25">
      <c r="A805" s="4"/>
      <c r="B805" s="22"/>
      <c r="C805" s="4"/>
      <c r="D805" s="30"/>
      <c r="E805" s="33"/>
      <c r="F805" s="33"/>
      <c r="G805" s="33"/>
      <c r="H805" s="33"/>
      <c r="I805" s="33"/>
      <c r="J805" s="33"/>
      <c r="K805" s="33"/>
    </row>
    <row r="806" spans="1:11" ht="14.25" hidden="1" x14ac:dyDescent="0.25">
      <c r="A806" s="4"/>
      <c r="B806" s="22"/>
      <c r="C806" s="4"/>
      <c r="D806" s="30"/>
      <c r="E806" s="33"/>
      <c r="F806" s="33"/>
      <c r="G806" s="33"/>
      <c r="H806" s="33"/>
      <c r="I806" s="33"/>
      <c r="J806" s="33"/>
      <c r="K806" s="33"/>
    </row>
    <row r="807" spans="1:11" ht="14.25" hidden="1" x14ac:dyDescent="0.25">
      <c r="A807" s="4"/>
      <c r="B807" s="22"/>
      <c r="C807" s="4"/>
      <c r="D807" s="30"/>
      <c r="E807" s="33"/>
      <c r="F807" s="33"/>
      <c r="G807" s="33"/>
      <c r="H807" s="33"/>
      <c r="I807" s="33"/>
      <c r="J807" s="33"/>
      <c r="K807" s="33"/>
    </row>
    <row r="808" spans="1:11" ht="14.25" hidden="1" x14ac:dyDescent="0.25">
      <c r="A808" s="4"/>
      <c r="B808" s="22"/>
      <c r="C808" s="4"/>
      <c r="D808" s="30"/>
      <c r="E808" s="33"/>
      <c r="F808" s="33"/>
      <c r="G808" s="33"/>
      <c r="H808" s="33"/>
      <c r="I808" s="33"/>
      <c r="J808" s="33"/>
      <c r="K808" s="33"/>
    </row>
    <row r="809" spans="1:11" ht="14.25" hidden="1" x14ac:dyDescent="0.25">
      <c r="A809" s="4"/>
      <c r="B809" s="22"/>
      <c r="C809" s="4"/>
      <c r="D809" s="30"/>
      <c r="E809" s="33"/>
      <c r="F809" s="33"/>
      <c r="G809" s="33"/>
      <c r="H809" s="33"/>
      <c r="I809" s="33"/>
      <c r="J809" s="33"/>
      <c r="K809" s="33"/>
    </row>
    <row r="810" spans="1:11" ht="14.25" hidden="1" x14ac:dyDescent="0.25">
      <c r="A810" s="4"/>
      <c r="B810" s="22"/>
      <c r="C810" s="4"/>
      <c r="D810" s="30"/>
      <c r="E810" s="33"/>
      <c r="F810" s="33"/>
      <c r="G810" s="33"/>
      <c r="H810" s="33"/>
      <c r="I810" s="33"/>
      <c r="J810" s="33"/>
      <c r="K810" s="33"/>
    </row>
    <row r="811" spans="1:11" ht="14.25" hidden="1" x14ac:dyDescent="0.25">
      <c r="A811" s="4"/>
      <c r="B811" s="22"/>
      <c r="C811" s="4"/>
      <c r="D811" s="30"/>
      <c r="E811" s="33"/>
      <c r="F811" s="33"/>
      <c r="G811" s="33"/>
      <c r="H811" s="33"/>
      <c r="I811" s="33"/>
      <c r="J811" s="33"/>
      <c r="K811" s="33"/>
    </row>
    <row r="812" spans="1:11" ht="14.25" hidden="1" x14ac:dyDescent="0.25">
      <c r="A812" s="4"/>
      <c r="B812" s="22"/>
      <c r="C812" s="4"/>
      <c r="D812" s="30"/>
      <c r="E812" s="33"/>
      <c r="F812" s="33"/>
      <c r="G812" s="33"/>
      <c r="H812" s="33"/>
      <c r="I812" s="33"/>
      <c r="J812" s="33"/>
      <c r="K812" s="33"/>
    </row>
    <row r="813" spans="1:11" ht="14.25" hidden="1" x14ac:dyDescent="0.25">
      <c r="A813" s="4"/>
      <c r="B813" s="22"/>
      <c r="C813" s="4"/>
      <c r="D813" s="30"/>
      <c r="E813" s="33"/>
      <c r="F813" s="33"/>
      <c r="G813" s="33"/>
      <c r="H813" s="33"/>
      <c r="I813" s="33"/>
      <c r="J813" s="33"/>
      <c r="K813" s="33"/>
    </row>
    <row r="814" spans="1:11" ht="14.25" hidden="1" x14ac:dyDescent="0.25">
      <c r="A814" s="4"/>
      <c r="B814" s="22"/>
      <c r="C814" s="4"/>
      <c r="D814" s="30"/>
      <c r="E814" s="33"/>
      <c r="F814" s="33"/>
      <c r="G814" s="33"/>
      <c r="H814" s="33"/>
      <c r="I814" s="33"/>
      <c r="J814" s="33"/>
      <c r="K814" s="33"/>
    </row>
    <row r="815" spans="1:11" ht="14.25" hidden="1" x14ac:dyDescent="0.25">
      <c r="A815" s="4"/>
      <c r="B815" s="22"/>
      <c r="C815" s="4"/>
      <c r="D815" s="30"/>
      <c r="E815" s="33"/>
      <c r="F815" s="33"/>
      <c r="G815" s="33"/>
      <c r="H815" s="33"/>
      <c r="I815" s="33"/>
      <c r="J815" s="33"/>
      <c r="K815" s="33"/>
    </row>
    <row r="816" spans="1:11" ht="14.25" hidden="1" x14ac:dyDescent="0.25">
      <c r="A816" s="4"/>
      <c r="B816" s="22"/>
      <c r="C816" s="4"/>
      <c r="D816" s="30"/>
      <c r="E816" s="33"/>
      <c r="F816" s="33"/>
      <c r="G816" s="33"/>
      <c r="H816" s="33"/>
      <c r="I816" s="33"/>
      <c r="J816" s="33"/>
      <c r="K816" s="33"/>
    </row>
    <row r="817" spans="1:11" ht="14.25" hidden="1" x14ac:dyDescent="0.25">
      <c r="A817" s="4"/>
      <c r="B817" s="22"/>
      <c r="C817" s="4"/>
      <c r="D817" s="30"/>
      <c r="E817" s="33"/>
      <c r="F817" s="33"/>
      <c r="G817" s="33"/>
      <c r="H817" s="33"/>
      <c r="I817" s="33"/>
      <c r="J817" s="33"/>
      <c r="K817" s="33"/>
    </row>
    <row r="818" spans="1:11" ht="14.25" hidden="1" x14ac:dyDescent="0.25">
      <c r="A818" s="4"/>
      <c r="B818" s="22"/>
      <c r="C818" s="4"/>
      <c r="D818" s="30"/>
      <c r="E818" s="33"/>
      <c r="F818" s="33"/>
      <c r="G818" s="33"/>
      <c r="H818" s="33"/>
      <c r="I818" s="33"/>
      <c r="J818" s="33"/>
      <c r="K818" s="33"/>
    </row>
    <row r="819" spans="1:11" ht="14.25" hidden="1" x14ac:dyDescent="0.25">
      <c r="A819" s="4"/>
      <c r="B819" s="22"/>
      <c r="C819" s="4"/>
      <c r="D819" s="30"/>
      <c r="E819" s="33"/>
      <c r="F819" s="33"/>
      <c r="G819" s="33"/>
      <c r="H819" s="33"/>
      <c r="I819" s="33"/>
      <c r="J819" s="33"/>
      <c r="K819" s="33"/>
    </row>
    <row r="820" spans="1:11" ht="14.25" hidden="1" x14ac:dyDescent="0.25">
      <c r="A820" s="4"/>
      <c r="B820" s="22"/>
      <c r="C820" s="4"/>
      <c r="D820" s="30"/>
      <c r="E820" s="33"/>
      <c r="F820" s="33"/>
      <c r="G820" s="33"/>
      <c r="H820" s="33"/>
      <c r="I820" s="33"/>
      <c r="J820" s="33"/>
      <c r="K820" s="33"/>
    </row>
    <row r="821" spans="1:11" ht="14.25" hidden="1" x14ac:dyDescent="0.25">
      <c r="A821" s="4"/>
      <c r="B821" s="22"/>
      <c r="C821" s="4"/>
      <c r="D821" s="30"/>
      <c r="E821" s="33"/>
      <c r="F821" s="33"/>
      <c r="G821" s="33"/>
      <c r="H821" s="33"/>
      <c r="I821" s="33"/>
      <c r="J821" s="33"/>
      <c r="K821" s="33"/>
    </row>
    <row r="822" spans="1:11" ht="14.25" hidden="1" x14ac:dyDescent="0.25">
      <c r="A822" s="4"/>
      <c r="B822" s="22"/>
      <c r="C822" s="4"/>
      <c r="D822" s="30"/>
      <c r="E822" s="33"/>
      <c r="F822" s="33"/>
      <c r="G822" s="33"/>
      <c r="H822" s="33"/>
      <c r="I822" s="33"/>
      <c r="J822" s="33"/>
      <c r="K822" s="33"/>
    </row>
    <row r="823" spans="1:11" ht="14.25" hidden="1" x14ac:dyDescent="0.25">
      <c r="A823" s="4"/>
      <c r="B823" s="22"/>
      <c r="C823" s="4"/>
      <c r="D823" s="30"/>
      <c r="E823" s="33"/>
      <c r="F823" s="33"/>
      <c r="G823" s="33"/>
      <c r="H823" s="33"/>
      <c r="I823" s="33"/>
      <c r="J823" s="33"/>
      <c r="K823" s="33"/>
    </row>
    <row r="824" spans="1:11" ht="14.25" hidden="1" x14ac:dyDescent="0.25">
      <c r="A824" s="4"/>
      <c r="B824" s="22"/>
      <c r="C824" s="4"/>
      <c r="D824" s="30"/>
      <c r="E824" s="33"/>
      <c r="F824" s="33"/>
      <c r="G824" s="33"/>
      <c r="H824" s="33"/>
      <c r="I824" s="33"/>
      <c r="J824" s="33"/>
      <c r="K824" s="33"/>
    </row>
    <row r="825" spans="1:11" ht="14.25" hidden="1" x14ac:dyDescent="0.25">
      <c r="A825" s="4"/>
      <c r="B825" s="22"/>
      <c r="C825" s="4"/>
      <c r="D825" s="30"/>
      <c r="E825" s="33"/>
      <c r="F825" s="33"/>
      <c r="G825" s="33"/>
      <c r="H825" s="33"/>
      <c r="I825" s="33"/>
      <c r="J825" s="33"/>
      <c r="K825" s="33"/>
    </row>
    <row r="826" spans="1:11" ht="14.25" hidden="1" x14ac:dyDescent="0.25">
      <c r="A826" s="4"/>
      <c r="B826" s="22"/>
      <c r="C826" s="4"/>
      <c r="D826" s="30"/>
      <c r="E826" s="33"/>
      <c r="F826" s="33"/>
      <c r="G826" s="33"/>
      <c r="H826" s="33"/>
      <c r="I826" s="33"/>
      <c r="J826" s="33"/>
      <c r="K826" s="33"/>
    </row>
    <row r="827" spans="1:11" ht="14.25" hidden="1" x14ac:dyDescent="0.25">
      <c r="A827" s="4"/>
      <c r="B827" s="22"/>
      <c r="C827" s="4"/>
      <c r="D827" s="30"/>
      <c r="E827" s="33"/>
      <c r="F827" s="33"/>
      <c r="G827" s="33"/>
      <c r="H827" s="33"/>
      <c r="I827" s="33"/>
      <c r="J827" s="33"/>
      <c r="K827" s="33"/>
    </row>
    <row r="828" spans="1:11" ht="14.25" hidden="1" x14ac:dyDescent="0.25">
      <c r="A828" s="4"/>
      <c r="B828" s="22"/>
      <c r="C828" s="4"/>
      <c r="D828" s="30"/>
      <c r="E828" s="33"/>
      <c r="F828" s="33"/>
      <c r="G828" s="33"/>
      <c r="H828" s="33"/>
      <c r="I828" s="33"/>
      <c r="J828" s="33"/>
      <c r="K828" s="33"/>
    </row>
    <row r="829" spans="1:11" ht="14.25" hidden="1" x14ac:dyDescent="0.25">
      <c r="A829" s="4"/>
      <c r="B829" s="22"/>
      <c r="C829" s="4"/>
      <c r="D829" s="30"/>
      <c r="E829" s="33"/>
      <c r="F829" s="33"/>
      <c r="G829" s="33"/>
      <c r="H829" s="33"/>
      <c r="I829" s="33"/>
      <c r="J829" s="33"/>
      <c r="K829" s="33"/>
    </row>
    <row r="830" spans="1:11" ht="14.25" hidden="1" x14ac:dyDescent="0.25">
      <c r="A830" s="4"/>
      <c r="B830" s="22"/>
      <c r="C830" s="4"/>
      <c r="D830" s="30"/>
      <c r="E830" s="33"/>
      <c r="F830" s="33"/>
      <c r="G830" s="33"/>
      <c r="H830" s="33"/>
      <c r="I830" s="33"/>
      <c r="J830" s="33"/>
      <c r="K830" s="33"/>
    </row>
    <row r="831" spans="1:11" ht="14.25" hidden="1" x14ac:dyDescent="0.25">
      <c r="A831" s="4"/>
      <c r="B831" s="22"/>
      <c r="C831" s="4"/>
      <c r="D831" s="30"/>
      <c r="E831" s="33"/>
      <c r="F831" s="33"/>
      <c r="G831" s="33"/>
      <c r="H831" s="33"/>
      <c r="I831" s="33"/>
      <c r="J831" s="33"/>
      <c r="K831" s="33"/>
    </row>
    <row r="832" spans="1:11" ht="14.25" hidden="1" x14ac:dyDescent="0.25">
      <c r="A832" s="4"/>
      <c r="B832" s="22"/>
      <c r="C832" s="4"/>
      <c r="D832" s="30"/>
      <c r="E832" s="33"/>
      <c r="F832" s="33"/>
      <c r="G832" s="33"/>
      <c r="H832" s="33"/>
      <c r="I832" s="33"/>
      <c r="J832" s="33"/>
      <c r="K832" s="33"/>
    </row>
    <row r="833" spans="1:11" ht="14.25" hidden="1" x14ac:dyDescent="0.25">
      <c r="A833" s="4"/>
      <c r="B833" s="22"/>
      <c r="C833" s="4"/>
      <c r="D833" s="30"/>
      <c r="E833" s="33"/>
      <c r="F833" s="33"/>
      <c r="G833" s="33"/>
      <c r="H833" s="33"/>
      <c r="I833" s="33"/>
      <c r="J833" s="33"/>
      <c r="K833" s="33"/>
    </row>
    <row r="834" spans="1:11" ht="14.25" hidden="1" x14ac:dyDescent="0.25">
      <c r="A834" s="4"/>
      <c r="B834" s="22"/>
      <c r="C834" s="4"/>
      <c r="D834" s="30"/>
      <c r="E834" s="33"/>
      <c r="F834" s="33"/>
      <c r="G834" s="33"/>
      <c r="H834" s="33"/>
      <c r="I834" s="33"/>
      <c r="J834" s="33"/>
      <c r="K834" s="33"/>
    </row>
    <row r="835" spans="1:11" ht="14.25" hidden="1" x14ac:dyDescent="0.25">
      <c r="A835" s="4"/>
      <c r="B835" s="22"/>
      <c r="C835" s="4"/>
      <c r="D835" s="30"/>
      <c r="E835" s="33"/>
      <c r="F835" s="33"/>
      <c r="G835" s="33"/>
      <c r="H835" s="33"/>
      <c r="I835" s="33"/>
      <c r="J835" s="33"/>
      <c r="K835" s="33"/>
    </row>
    <row r="836" spans="1:11" ht="14.25" hidden="1" x14ac:dyDescent="0.25">
      <c r="A836" s="4"/>
      <c r="B836" s="22"/>
      <c r="C836" s="4"/>
      <c r="D836" s="30"/>
      <c r="E836" s="33"/>
      <c r="F836" s="33"/>
      <c r="G836" s="33"/>
      <c r="H836" s="33"/>
      <c r="I836" s="33"/>
      <c r="J836" s="33"/>
      <c r="K836" s="33"/>
    </row>
    <row r="837" spans="1:11" ht="14.25" hidden="1" x14ac:dyDescent="0.25">
      <c r="A837" s="4"/>
      <c r="B837" s="22"/>
      <c r="C837" s="4"/>
      <c r="D837" s="30"/>
      <c r="E837" s="33"/>
      <c r="F837" s="33"/>
      <c r="G837" s="33"/>
      <c r="H837" s="33"/>
      <c r="I837" s="33"/>
      <c r="J837" s="33"/>
      <c r="K837" s="33"/>
    </row>
    <row r="838" spans="1:11" ht="14.25" hidden="1" x14ac:dyDescent="0.25">
      <c r="A838" s="4"/>
      <c r="B838" s="22"/>
      <c r="C838" s="4"/>
      <c r="D838" s="30"/>
      <c r="E838" s="33"/>
      <c r="F838" s="33"/>
      <c r="G838" s="33"/>
      <c r="H838" s="33"/>
      <c r="I838" s="33"/>
      <c r="J838" s="33"/>
      <c r="K838" s="33"/>
    </row>
    <row r="839" spans="1:11" ht="14.25" hidden="1" x14ac:dyDescent="0.25">
      <c r="A839" s="4"/>
      <c r="B839" s="22"/>
      <c r="C839" s="4"/>
      <c r="D839" s="30"/>
      <c r="E839" s="33"/>
      <c r="F839" s="33"/>
      <c r="G839" s="33"/>
      <c r="H839" s="33"/>
      <c r="I839" s="33"/>
      <c r="J839" s="33"/>
      <c r="K839" s="33"/>
    </row>
    <row r="840" spans="1:11" ht="14.25" hidden="1" x14ac:dyDescent="0.25">
      <c r="A840" s="4"/>
      <c r="B840" s="22"/>
      <c r="C840" s="4"/>
      <c r="D840" s="30"/>
      <c r="E840" s="33"/>
      <c r="F840" s="33"/>
      <c r="G840" s="33"/>
      <c r="H840" s="33"/>
      <c r="I840" s="33"/>
      <c r="J840" s="33"/>
      <c r="K840" s="33"/>
    </row>
    <row r="841" spans="1:11" ht="14.25" hidden="1" x14ac:dyDescent="0.25">
      <c r="A841" s="4"/>
      <c r="B841" s="22"/>
      <c r="C841" s="4"/>
      <c r="D841" s="30"/>
      <c r="E841" s="33"/>
      <c r="F841" s="33"/>
      <c r="G841" s="33"/>
      <c r="H841" s="33"/>
      <c r="I841" s="33"/>
      <c r="J841" s="33"/>
      <c r="K841" s="33"/>
    </row>
    <row r="842" spans="1:11" ht="14.25" hidden="1" x14ac:dyDescent="0.25">
      <c r="A842" s="4"/>
      <c r="B842" s="22"/>
      <c r="C842" s="4"/>
      <c r="D842" s="30"/>
      <c r="E842" s="33"/>
      <c r="F842" s="33"/>
      <c r="G842" s="33"/>
      <c r="H842" s="33"/>
      <c r="I842" s="33"/>
      <c r="J842" s="33"/>
      <c r="K842" s="33"/>
    </row>
    <row r="843" spans="1:11" ht="14.25" hidden="1" x14ac:dyDescent="0.25">
      <c r="A843" s="4"/>
      <c r="B843" s="22"/>
      <c r="C843" s="4"/>
      <c r="D843" s="30"/>
      <c r="E843" s="33"/>
      <c r="F843" s="33"/>
      <c r="G843" s="33"/>
      <c r="H843" s="33"/>
      <c r="I843" s="33"/>
      <c r="J843" s="33"/>
      <c r="K843" s="33"/>
    </row>
    <row r="844" spans="1:11" ht="14.25" hidden="1" x14ac:dyDescent="0.25">
      <c r="A844" s="4"/>
      <c r="B844" s="22"/>
      <c r="C844" s="4"/>
      <c r="D844" s="30"/>
      <c r="E844" s="33"/>
      <c r="F844" s="33"/>
      <c r="G844" s="33"/>
      <c r="H844" s="33"/>
      <c r="I844" s="33"/>
      <c r="J844" s="33"/>
      <c r="K844" s="33"/>
    </row>
    <row r="845" spans="1:11" ht="14.25" hidden="1" x14ac:dyDescent="0.25">
      <c r="A845" s="4"/>
      <c r="B845" s="22"/>
      <c r="C845" s="4"/>
      <c r="D845" s="30"/>
      <c r="E845" s="33"/>
      <c r="F845" s="33"/>
      <c r="G845" s="33"/>
      <c r="H845" s="33"/>
      <c r="I845" s="33"/>
      <c r="J845" s="33"/>
      <c r="K845" s="33"/>
    </row>
    <row r="846" spans="1:11" ht="14.25" hidden="1" x14ac:dyDescent="0.25">
      <c r="A846" s="4"/>
      <c r="B846" s="22"/>
      <c r="C846" s="4"/>
      <c r="D846" s="30"/>
      <c r="E846" s="33"/>
      <c r="F846" s="33"/>
      <c r="G846" s="33"/>
      <c r="H846" s="33"/>
      <c r="I846" s="33"/>
      <c r="J846" s="33"/>
      <c r="K846" s="33"/>
    </row>
    <row r="847" spans="1:11" ht="14.25" hidden="1" x14ac:dyDescent="0.25">
      <c r="A847" s="4"/>
      <c r="B847" s="22"/>
      <c r="C847" s="4"/>
      <c r="D847" s="30"/>
      <c r="E847" s="33"/>
      <c r="F847" s="33"/>
      <c r="G847" s="33"/>
      <c r="H847" s="33"/>
      <c r="I847" s="33"/>
      <c r="J847" s="33"/>
      <c r="K847" s="33"/>
    </row>
    <row r="848" spans="1:11" ht="14.25" hidden="1" x14ac:dyDescent="0.25">
      <c r="A848" s="4"/>
      <c r="B848" s="22"/>
      <c r="C848" s="4"/>
      <c r="D848" s="30"/>
      <c r="E848" s="33"/>
      <c r="F848" s="33"/>
      <c r="G848" s="33"/>
      <c r="H848" s="33"/>
      <c r="I848" s="33"/>
      <c r="J848" s="33"/>
      <c r="K848" s="33"/>
    </row>
    <row r="849" spans="1:11" ht="14.25" hidden="1" x14ac:dyDescent="0.25">
      <c r="A849" s="4"/>
      <c r="B849" s="22"/>
      <c r="C849" s="4"/>
      <c r="D849" s="30"/>
      <c r="E849" s="33"/>
      <c r="F849" s="33"/>
      <c r="G849" s="33"/>
      <c r="H849" s="33"/>
      <c r="I849" s="33"/>
      <c r="J849" s="33"/>
      <c r="K849" s="33"/>
    </row>
    <row r="850" spans="1:11" ht="14.25" hidden="1" x14ac:dyDescent="0.25">
      <c r="A850" s="4"/>
      <c r="B850" s="22"/>
      <c r="C850" s="4"/>
      <c r="D850" s="30"/>
      <c r="E850" s="33"/>
      <c r="F850" s="33"/>
      <c r="G850" s="33"/>
      <c r="H850" s="33"/>
      <c r="I850" s="33"/>
      <c r="J850" s="33"/>
      <c r="K850" s="33"/>
    </row>
    <row r="851" spans="1:11" ht="14.25" hidden="1" x14ac:dyDescent="0.25">
      <c r="A851" s="4"/>
      <c r="B851" s="22"/>
      <c r="C851" s="4"/>
      <c r="D851" s="30"/>
      <c r="E851" s="33"/>
      <c r="F851" s="33"/>
      <c r="G851" s="33"/>
      <c r="H851" s="33"/>
      <c r="I851" s="33"/>
      <c r="J851" s="33"/>
      <c r="K851" s="33"/>
    </row>
    <row r="852" spans="1:11" ht="14.25" hidden="1" x14ac:dyDescent="0.25">
      <c r="A852" s="4"/>
      <c r="B852" s="22"/>
      <c r="C852" s="4"/>
      <c r="D852" s="30"/>
      <c r="E852" s="33"/>
      <c r="F852" s="33"/>
      <c r="G852" s="33"/>
      <c r="H852" s="33"/>
      <c r="I852" s="33"/>
      <c r="J852" s="33"/>
      <c r="K852" s="33"/>
    </row>
    <row r="853" spans="1:11" ht="14.25" hidden="1" x14ac:dyDescent="0.25">
      <c r="A853" s="4"/>
      <c r="B853" s="22"/>
      <c r="C853" s="4"/>
      <c r="D853" s="30"/>
      <c r="E853" s="33"/>
      <c r="F853" s="33"/>
      <c r="G853" s="33"/>
      <c r="H853" s="33"/>
      <c r="I853" s="33"/>
      <c r="J853" s="33"/>
      <c r="K853" s="33"/>
    </row>
    <row r="854" spans="1:11" ht="14.25" hidden="1" x14ac:dyDescent="0.25">
      <c r="A854" s="4"/>
      <c r="B854" s="22"/>
      <c r="C854" s="4"/>
      <c r="D854" s="30"/>
      <c r="E854" s="33"/>
      <c r="F854" s="33"/>
      <c r="G854" s="33"/>
      <c r="H854" s="33"/>
      <c r="I854" s="33"/>
      <c r="J854" s="33"/>
      <c r="K854" s="33"/>
    </row>
    <row r="855" spans="1:11" ht="14.25" hidden="1" x14ac:dyDescent="0.25">
      <c r="A855" s="4"/>
      <c r="B855" s="22"/>
      <c r="C855" s="4"/>
      <c r="D855" s="30"/>
      <c r="E855" s="33"/>
      <c r="F855" s="33"/>
      <c r="G855" s="33"/>
      <c r="H855" s="33"/>
      <c r="I855" s="33"/>
      <c r="J855" s="33"/>
      <c r="K855" s="33"/>
    </row>
    <row r="856" spans="1:11" ht="14.25" hidden="1" x14ac:dyDescent="0.25">
      <c r="A856" s="4"/>
      <c r="B856" s="22"/>
      <c r="C856" s="4"/>
      <c r="D856" s="30"/>
      <c r="E856" s="33"/>
      <c r="F856" s="33"/>
      <c r="G856" s="33"/>
      <c r="H856" s="33"/>
      <c r="I856" s="33"/>
      <c r="J856" s="33"/>
      <c r="K856" s="33"/>
    </row>
    <row r="857" spans="1:11" ht="14.25" hidden="1" x14ac:dyDescent="0.25">
      <c r="A857" s="4"/>
      <c r="B857" s="22"/>
      <c r="C857" s="4"/>
      <c r="D857" s="30"/>
      <c r="E857" s="33"/>
      <c r="F857" s="33"/>
      <c r="G857" s="33"/>
      <c r="H857" s="33"/>
      <c r="I857" s="33"/>
      <c r="J857" s="33"/>
      <c r="K857" s="33"/>
    </row>
    <row r="858" spans="1:11" ht="14.25" hidden="1" x14ac:dyDescent="0.25">
      <c r="A858" s="4"/>
      <c r="B858" s="22"/>
      <c r="C858" s="4"/>
      <c r="D858" s="30"/>
      <c r="E858" s="33"/>
      <c r="F858" s="33"/>
      <c r="G858" s="33"/>
      <c r="H858" s="33"/>
      <c r="I858" s="33"/>
      <c r="J858" s="33"/>
      <c r="K858" s="33"/>
    </row>
    <row r="859" spans="1:11" ht="14.25" hidden="1" x14ac:dyDescent="0.25">
      <c r="A859" s="4"/>
      <c r="B859" s="22"/>
      <c r="C859" s="4"/>
      <c r="D859" s="30"/>
      <c r="E859" s="33"/>
      <c r="F859" s="33"/>
      <c r="G859" s="33"/>
      <c r="H859" s="33"/>
      <c r="I859" s="33"/>
      <c r="J859" s="33"/>
      <c r="K859" s="33"/>
    </row>
    <row r="860" spans="1:11" ht="14.25" hidden="1" x14ac:dyDescent="0.25">
      <c r="A860" s="4"/>
      <c r="B860" s="22"/>
      <c r="C860" s="4"/>
      <c r="D860" s="30"/>
      <c r="E860" s="33"/>
      <c r="F860" s="33"/>
      <c r="G860" s="33"/>
      <c r="H860" s="33"/>
      <c r="I860" s="33"/>
      <c r="J860" s="33"/>
      <c r="K860" s="33"/>
    </row>
    <row r="861" spans="1:11" ht="14.25" hidden="1" x14ac:dyDescent="0.25">
      <c r="A861" s="4"/>
      <c r="B861" s="22"/>
      <c r="C861" s="4"/>
      <c r="D861" s="30"/>
      <c r="E861" s="33"/>
      <c r="F861" s="33"/>
      <c r="G861" s="33"/>
      <c r="H861" s="33"/>
      <c r="I861" s="33"/>
      <c r="J861" s="33"/>
      <c r="K861" s="33"/>
    </row>
    <row r="862" spans="1:11" ht="14.25" hidden="1" x14ac:dyDescent="0.25">
      <c r="A862" s="4"/>
      <c r="B862" s="22"/>
      <c r="C862" s="4"/>
      <c r="D862" s="30"/>
      <c r="E862" s="33"/>
      <c r="F862" s="33"/>
      <c r="G862" s="33"/>
      <c r="H862" s="33"/>
      <c r="I862" s="33"/>
      <c r="J862" s="33"/>
      <c r="K862" s="33"/>
    </row>
    <row r="863" spans="1:11" ht="14.25" hidden="1" x14ac:dyDescent="0.25">
      <c r="A863" s="4"/>
      <c r="B863" s="22"/>
      <c r="C863" s="4"/>
      <c r="D863" s="30"/>
      <c r="E863" s="33"/>
      <c r="F863" s="33"/>
      <c r="G863" s="33"/>
      <c r="H863" s="33"/>
      <c r="I863" s="33"/>
      <c r="J863" s="33"/>
      <c r="K863" s="33"/>
    </row>
    <row r="864" spans="1:11" ht="14.25" hidden="1" x14ac:dyDescent="0.25">
      <c r="A864" s="4"/>
      <c r="B864" s="22"/>
      <c r="C864" s="4"/>
      <c r="D864" s="30"/>
      <c r="E864" s="33"/>
      <c r="F864" s="33"/>
      <c r="G864" s="33"/>
      <c r="H864" s="33"/>
      <c r="I864" s="33"/>
      <c r="J864" s="33"/>
      <c r="K864" s="33"/>
    </row>
    <row r="865" spans="1:11" ht="14.25" hidden="1" x14ac:dyDescent="0.25">
      <c r="A865" s="4"/>
      <c r="B865" s="22"/>
      <c r="C865" s="4"/>
      <c r="D865" s="30"/>
      <c r="E865" s="33"/>
      <c r="F865" s="33"/>
      <c r="G865" s="33"/>
      <c r="H865" s="33"/>
      <c r="I865" s="33"/>
      <c r="J865" s="33"/>
      <c r="K865" s="33"/>
    </row>
    <row r="866" spans="1:11" ht="14.25" hidden="1" x14ac:dyDescent="0.25">
      <c r="A866" s="4"/>
      <c r="B866" s="22"/>
      <c r="C866" s="4"/>
      <c r="D866" s="30"/>
      <c r="E866" s="33"/>
      <c r="F866" s="33"/>
      <c r="G866" s="33"/>
      <c r="H866" s="33"/>
      <c r="I866" s="33"/>
      <c r="J866" s="33"/>
      <c r="K866" s="33"/>
    </row>
    <row r="867" spans="1:11" ht="14.25" hidden="1" x14ac:dyDescent="0.25">
      <c r="A867" s="4"/>
      <c r="B867" s="22"/>
      <c r="C867" s="4"/>
      <c r="D867" s="30"/>
      <c r="E867" s="33"/>
      <c r="F867" s="33"/>
      <c r="G867" s="33"/>
      <c r="H867" s="33"/>
      <c r="I867" s="33"/>
      <c r="J867" s="33"/>
      <c r="K867" s="33"/>
    </row>
    <row r="868" spans="1:11" ht="14.25" hidden="1" x14ac:dyDescent="0.25">
      <c r="A868" s="4"/>
      <c r="B868" s="22"/>
      <c r="C868" s="4"/>
      <c r="D868" s="30"/>
      <c r="E868" s="33"/>
      <c r="F868" s="33"/>
      <c r="G868" s="33"/>
      <c r="H868" s="33"/>
      <c r="I868" s="33"/>
      <c r="J868" s="33"/>
      <c r="K868" s="33"/>
    </row>
    <row r="869" spans="1:11" ht="14.25" hidden="1" x14ac:dyDescent="0.25">
      <c r="A869" s="4"/>
      <c r="B869" s="22"/>
      <c r="C869" s="4"/>
      <c r="D869" s="30"/>
      <c r="E869" s="33"/>
      <c r="F869" s="33"/>
      <c r="G869" s="33"/>
      <c r="H869" s="33"/>
      <c r="I869" s="33"/>
      <c r="J869" s="33"/>
      <c r="K869" s="33"/>
    </row>
    <row r="870" spans="1:11" ht="14.25" hidden="1" x14ac:dyDescent="0.25">
      <c r="A870" s="4"/>
      <c r="B870" s="22"/>
      <c r="C870" s="4"/>
      <c r="D870" s="30"/>
      <c r="E870" s="33"/>
      <c r="F870" s="33"/>
      <c r="G870" s="33"/>
      <c r="H870" s="33"/>
      <c r="I870" s="33"/>
      <c r="J870" s="33"/>
      <c r="K870" s="33"/>
    </row>
    <row r="871" spans="1:11" ht="14.25" hidden="1" x14ac:dyDescent="0.25">
      <c r="A871" s="4"/>
      <c r="B871" s="22"/>
      <c r="C871" s="4"/>
      <c r="D871" s="30"/>
      <c r="E871" s="33"/>
      <c r="F871" s="33"/>
      <c r="G871" s="33"/>
      <c r="H871" s="33"/>
      <c r="I871" s="33"/>
      <c r="J871" s="33"/>
      <c r="K871" s="33"/>
    </row>
    <row r="872" spans="1:11" ht="14.25" hidden="1" x14ac:dyDescent="0.25">
      <c r="A872" s="4"/>
      <c r="B872" s="22"/>
      <c r="C872" s="4"/>
      <c r="D872" s="30"/>
      <c r="E872" s="33"/>
      <c r="F872" s="33"/>
      <c r="G872" s="33"/>
      <c r="H872" s="33"/>
      <c r="I872" s="33"/>
      <c r="J872" s="33"/>
      <c r="K872" s="33"/>
    </row>
    <row r="873" spans="1:11" ht="14.25" hidden="1" x14ac:dyDescent="0.25">
      <c r="A873" s="4"/>
      <c r="B873" s="22"/>
      <c r="C873" s="4"/>
      <c r="D873" s="30"/>
      <c r="E873" s="33"/>
      <c r="F873" s="33"/>
      <c r="G873" s="33"/>
      <c r="H873" s="33"/>
      <c r="I873" s="33"/>
      <c r="J873" s="33"/>
      <c r="K873" s="33"/>
    </row>
    <row r="874" spans="1:11" ht="14.25" hidden="1" x14ac:dyDescent="0.25">
      <c r="A874" s="4"/>
      <c r="B874" s="22"/>
      <c r="C874" s="4"/>
      <c r="D874" s="30"/>
      <c r="E874" s="33"/>
      <c r="F874" s="33"/>
      <c r="G874" s="33"/>
      <c r="H874" s="33"/>
      <c r="I874" s="33"/>
      <c r="J874" s="33"/>
      <c r="K874" s="33"/>
    </row>
    <row r="875" spans="1:11" ht="14.25" hidden="1" x14ac:dyDescent="0.25">
      <c r="A875" s="4"/>
      <c r="B875" s="22"/>
      <c r="C875" s="4"/>
      <c r="D875" s="30"/>
      <c r="E875" s="33"/>
      <c r="F875" s="33"/>
      <c r="G875" s="33"/>
      <c r="H875" s="33"/>
      <c r="I875" s="33"/>
      <c r="J875" s="33"/>
      <c r="K875" s="33"/>
    </row>
    <row r="876" spans="1:11" ht="14.25" hidden="1" x14ac:dyDescent="0.25">
      <c r="A876" s="4"/>
      <c r="B876" s="22"/>
      <c r="C876" s="4"/>
      <c r="D876" s="30"/>
      <c r="E876" s="33"/>
      <c r="F876" s="33"/>
      <c r="G876" s="33"/>
      <c r="H876" s="33"/>
      <c r="I876" s="33"/>
      <c r="J876" s="33"/>
      <c r="K876" s="33"/>
    </row>
    <row r="877" spans="1:11" ht="14.25" hidden="1" x14ac:dyDescent="0.25">
      <c r="A877" s="4"/>
      <c r="B877" s="22"/>
      <c r="C877" s="4"/>
      <c r="D877" s="30"/>
      <c r="E877" s="33"/>
      <c r="F877" s="33"/>
      <c r="G877" s="33"/>
      <c r="H877" s="33"/>
      <c r="I877" s="33"/>
      <c r="J877" s="33"/>
      <c r="K877" s="33"/>
    </row>
    <row r="878" spans="1:11" ht="14.25" hidden="1" x14ac:dyDescent="0.25">
      <c r="A878" s="4"/>
      <c r="B878" s="22"/>
      <c r="C878" s="4"/>
      <c r="D878" s="30"/>
      <c r="E878" s="33"/>
      <c r="F878" s="33"/>
      <c r="G878" s="33"/>
      <c r="H878" s="33"/>
      <c r="I878" s="33"/>
      <c r="J878" s="33"/>
      <c r="K878" s="33"/>
    </row>
    <row r="879" spans="1:11" ht="14.25" hidden="1" x14ac:dyDescent="0.25">
      <c r="A879" s="4"/>
      <c r="B879" s="22"/>
      <c r="C879" s="4"/>
      <c r="D879" s="30"/>
      <c r="E879" s="33"/>
      <c r="F879" s="33"/>
      <c r="G879" s="33"/>
      <c r="H879" s="33"/>
      <c r="I879" s="33"/>
      <c r="J879" s="33"/>
      <c r="K879" s="33"/>
    </row>
    <row r="880" spans="1:11" ht="14.25" hidden="1" x14ac:dyDescent="0.25">
      <c r="A880" s="4"/>
      <c r="B880" s="22"/>
      <c r="C880" s="4"/>
      <c r="D880" s="30"/>
      <c r="E880" s="33"/>
      <c r="F880" s="33"/>
      <c r="G880" s="33"/>
      <c r="H880" s="33"/>
      <c r="I880" s="33"/>
      <c r="J880" s="33"/>
      <c r="K880" s="33"/>
    </row>
    <row r="881" spans="1:11" ht="14.25" hidden="1" x14ac:dyDescent="0.25">
      <c r="A881" s="4"/>
      <c r="B881" s="22"/>
      <c r="C881" s="4"/>
      <c r="D881" s="30"/>
      <c r="E881" s="33"/>
      <c r="F881" s="33"/>
      <c r="G881" s="33"/>
      <c r="H881" s="33"/>
      <c r="I881" s="33"/>
      <c r="J881" s="33"/>
      <c r="K881" s="33"/>
    </row>
    <row r="882" spans="1:11" ht="14.25" hidden="1" x14ac:dyDescent="0.25">
      <c r="A882" s="4"/>
      <c r="B882" s="22"/>
      <c r="C882" s="4"/>
      <c r="D882" s="30"/>
      <c r="E882" s="33"/>
      <c r="F882" s="33"/>
      <c r="G882" s="33"/>
      <c r="H882" s="33"/>
      <c r="I882" s="33"/>
      <c r="J882" s="33"/>
      <c r="K882" s="33"/>
    </row>
    <row r="883" spans="1:11" ht="14.25" hidden="1" x14ac:dyDescent="0.25">
      <c r="A883" s="4"/>
      <c r="B883" s="22"/>
      <c r="C883" s="4"/>
      <c r="D883" s="30"/>
      <c r="E883" s="33"/>
      <c r="F883" s="33"/>
      <c r="G883" s="33"/>
      <c r="H883" s="33"/>
      <c r="I883" s="33"/>
      <c r="J883" s="33"/>
      <c r="K883" s="33"/>
    </row>
    <row r="884" spans="1:11" ht="14.25" hidden="1" x14ac:dyDescent="0.25">
      <c r="A884" s="4"/>
      <c r="B884" s="22"/>
      <c r="C884" s="4"/>
      <c r="D884" s="30"/>
      <c r="E884" s="33"/>
      <c r="F884" s="33"/>
      <c r="G884" s="33"/>
      <c r="H884" s="33"/>
      <c r="I884" s="33"/>
      <c r="J884" s="33"/>
      <c r="K884" s="33"/>
    </row>
    <row r="885" spans="1:11" ht="14.25" hidden="1" x14ac:dyDescent="0.25">
      <c r="A885" s="4"/>
      <c r="B885" s="22"/>
      <c r="C885" s="4"/>
      <c r="D885" s="30"/>
      <c r="E885" s="33"/>
      <c r="F885" s="33"/>
      <c r="G885" s="33"/>
      <c r="H885" s="33"/>
      <c r="I885" s="33"/>
      <c r="J885" s="33"/>
      <c r="K885" s="33"/>
    </row>
    <row r="886" spans="1:11" ht="14.25" hidden="1" x14ac:dyDescent="0.25">
      <c r="A886" s="4"/>
      <c r="B886" s="22"/>
      <c r="C886" s="4"/>
      <c r="D886" s="30"/>
      <c r="E886" s="33"/>
      <c r="F886" s="33"/>
      <c r="G886" s="33"/>
      <c r="H886" s="33"/>
      <c r="I886" s="33"/>
      <c r="J886" s="33"/>
      <c r="K886" s="33"/>
    </row>
    <row r="887" spans="1:11" ht="14.25" hidden="1" x14ac:dyDescent="0.25">
      <c r="A887" s="4"/>
      <c r="B887" s="22"/>
      <c r="C887" s="4"/>
      <c r="D887" s="30"/>
      <c r="E887" s="33"/>
      <c r="F887" s="33"/>
      <c r="G887" s="33"/>
      <c r="H887" s="33"/>
      <c r="I887" s="33"/>
      <c r="J887" s="33"/>
      <c r="K887" s="33"/>
    </row>
    <row r="888" spans="1:11" ht="14.25" hidden="1" x14ac:dyDescent="0.25">
      <c r="A888" s="4"/>
      <c r="B888" s="22"/>
      <c r="C888" s="4"/>
      <c r="D888" s="30"/>
      <c r="E888" s="33"/>
      <c r="F888" s="33"/>
      <c r="G888" s="33"/>
      <c r="H888" s="33"/>
      <c r="I888" s="33"/>
      <c r="J888" s="33"/>
      <c r="K888" s="33"/>
    </row>
    <row r="889" spans="1:11" ht="14.25" hidden="1" x14ac:dyDescent="0.25">
      <c r="A889" s="4"/>
      <c r="B889" s="22"/>
      <c r="C889" s="4"/>
      <c r="D889" s="30"/>
      <c r="E889" s="33"/>
      <c r="F889" s="33"/>
      <c r="G889" s="33"/>
      <c r="H889" s="33"/>
      <c r="I889" s="33"/>
      <c r="J889" s="33"/>
      <c r="K889" s="33"/>
    </row>
    <row r="890" spans="1:11" ht="14.25" hidden="1" x14ac:dyDescent="0.25">
      <c r="A890" s="4"/>
      <c r="B890" s="22"/>
      <c r="C890" s="4"/>
      <c r="D890" s="30"/>
      <c r="E890" s="33"/>
      <c r="F890" s="33"/>
      <c r="G890" s="33"/>
      <c r="H890" s="33"/>
      <c r="I890" s="33"/>
      <c r="J890" s="33"/>
      <c r="K890" s="33"/>
    </row>
    <row r="891" spans="1:11" ht="14.25" hidden="1" x14ac:dyDescent="0.25">
      <c r="A891" s="4"/>
      <c r="B891" s="22"/>
      <c r="C891" s="4"/>
      <c r="D891" s="30"/>
      <c r="E891" s="33"/>
      <c r="F891" s="33"/>
      <c r="G891" s="33"/>
      <c r="H891" s="33"/>
      <c r="I891" s="33"/>
      <c r="J891" s="33"/>
      <c r="K891" s="33"/>
    </row>
    <row r="892" spans="1:11" ht="14.25" hidden="1" x14ac:dyDescent="0.25">
      <c r="A892" s="4"/>
      <c r="B892" s="22"/>
      <c r="C892" s="4"/>
      <c r="D892" s="30"/>
      <c r="E892" s="33"/>
      <c r="F892" s="33"/>
      <c r="G892" s="33"/>
      <c r="H892" s="33"/>
      <c r="I892" s="33"/>
      <c r="J892" s="33"/>
      <c r="K892" s="33"/>
    </row>
    <row r="893" spans="1:11" ht="14.25" hidden="1" x14ac:dyDescent="0.25">
      <c r="A893" s="4"/>
      <c r="B893" s="22"/>
      <c r="C893" s="4"/>
      <c r="D893" s="30"/>
      <c r="E893" s="33"/>
      <c r="F893" s="33"/>
      <c r="G893" s="33"/>
      <c r="H893" s="33"/>
      <c r="I893" s="33"/>
      <c r="J893" s="33"/>
      <c r="K893" s="33"/>
    </row>
    <row r="894" spans="1:11" ht="14.25" hidden="1" x14ac:dyDescent="0.25">
      <c r="A894" s="4"/>
      <c r="B894" s="22"/>
      <c r="C894" s="4"/>
      <c r="D894" s="30"/>
      <c r="E894" s="33"/>
      <c r="F894" s="33"/>
      <c r="G894" s="33"/>
      <c r="H894" s="33"/>
      <c r="I894" s="33"/>
      <c r="J894" s="33"/>
      <c r="K894" s="33"/>
    </row>
    <row r="895" spans="1:11" ht="14.25" hidden="1" x14ac:dyDescent="0.25">
      <c r="A895" s="4"/>
      <c r="B895" s="22"/>
      <c r="C895" s="4"/>
      <c r="D895" s="30"/>
      <c r="E895" s="33"/>
      <c r="F895" s="33"/>
      <c r="G895" s="33"/>
      <c r="H895" s="33"/>
      <c r="I895" s="33"/>
      <c r="J895" s="33"/>
      <c r="K895" s="33"/>
    </row>
    <row r="896" spans="1:11" ht="14.25" hidden="1" x14ac:dyDescent="0.25">
      <c r="A896" s="4"/>
      <c r="B896" s="22"/>
      <c r="C896" s="4"/>
      <c r="D896" s="30"/>
      <c r="E896" s="33"/>
      <c r="F896" s="33"/>
      <c r="G896" s="33"/>
      <c r="H896" s="33"/>
      <c r="I896" s="33"/>
      <c r="J896" s="33"/>
      <c r="K896" s="33"/>
    </row>
    <row r="897" spans="1:11" ht="14.25" hidden="1" x14ac:dyDescent="0.25">
      <c r="A897" s="4"/>
      <c r="B897" s="22"/>
      <c r="C897" s="4"/>
      <c r="D897" s="30"/>
      <c r="E897" s="33"/>
      <c r="F897" s="33"/>
      <c r="G897" s="33"/>
      <c r="H897" s="33"/>
      <c r="I897" s="33"/>
      <c r="J897" s="33"/>
      <c r="K897" s="33"/>
    </row>
    <row r="898" spans="1:11" ht="14.25" hidden="1" x14ac:dyDescent="0.25">
      <c r="A898" s="4"/>
      <c r="B898" s="22"/>
      <c r="C898" s="4"/>
      <c r="D898" s="30"/>
      <c r="E898" s="33"/>
      <c r="F898" s="33"/>
      <c r="G898" s="33"/>
      <c r="H898" s="33"/>
      <c r="I898" s="33"/>
      <c r="J898" s="33"/>
      <c r="K898" s="33"/>
    </row>
    <row r="899" spans="1:11" ht="14.25" hidden="1" x14ac:dyDescent="0.25">
      <c r="A899" s="4"/>
      <c r="B899" s="22"/>
      <c r="C899" s="4"/>
      <c r="D899" s="30"/>
      <c r="E899" s="33"/>
      <c r="F899" s="33"/>
      <c r="G899" s="33"/>
      <c r="H899" s="33"/>
      <c r="I899" s="33"/>
      <c r="J899" s="33"/>
      <c r="K899" s="33"/>
    </row>
    <row r="900" spans="1:11" ht="14.25" hidden="1" x14ac:dyDescent="0.25">
      <c r="A900" s="4"/>
      <c r="B900" s="22"/>
      <c r="C900" s="4"/>
      <c r="D900" s="30"/>
      <c r="E900" s="33"/>
      <c r="F900" s="33"/>
      <c r="G900" s="33"/>
      <c r="H900" s="33"/>
      <c r="I900" s="33"/>
      <c r="J900" s="33"/>
      <c r="K900" s="33"/>
    </row>
    <row r="901" spans="1:11" ht="14.25" hidden="1" x14ac:dyDescent="0.25">
      <c r="A901" s="4"/>
      <c r="B901" s="22"/>
      <c r="C901" s="4"/>
      <c r="D901" s="30"/>
      <c r="E901" s="33"/>
      <c r="F901" s="33"/>
      <c r="G901" s="33"/>
      <c r="H901" s="33"/>
      <c r="I901" s="33"/>
      <c r="J901" s="33"/>
      <c r="K901" s="33"/>
    </row>
    <row r="902" spans="1:11" ht="14.25" hidden="1" x14ac:dyDescent="0.25">
      <c r="A902" s="4"/>
      <c r="B902" s="22"/>
      <c r="C902" s="4"/>
      <c r="D902" s="30"/>
      <c r="E902" s="33"/>
      <c r="F902" s="33"/>
      <c r="G902" s="33"/>
      <c r="H902" s="33"/>
      <c r="I902" s="33"/>
      <c r="J902" s="33"/>
      <c r="K902" s="33"/>
    </row>
    <row r="903" spans="1:11" ht="14.25" hidden="1" x14ac:dyDescent="0.25">
      <c r="A903" s="4"/>
      <c r="B903" s="22"/>
      <c r="C903" s="4"/>
      <c r="D903" s="30"/>
      <c r="E903" s="33"/>
      <c r="F903" s="33"/>
      <c r="G903" s="33"/>
      <c r="H903" s="33"/>
      <c r="I903" s="33"/>
      <c r="J903" s="33"/>
      <c r="K903" s="33"/>
    </row>
    <row r="904" spans="1:11" ht="14.25" hidden="1" x14ac:dyDescent="0.25">
      <c r="A904" s="4"/>
      <c r="B904" s="22"/>
      <c r="C904" s="4"/>
      <c r="D904" s="30"/>
      <c r="E904" s="33"/>
      <c r="F904" s="33"/>
      <c r="G904" s="33"/>
      <c r="H904" s="33"/>
      <c r="I904" s="33"/>
      <c r="J904" s="33"/>
      <c r="K904" s="33"/>
    </row>
    <row r="905" spans="1:11" ht="14.25" hidden="1" x14ac:dyDescent="0.25">
      <c r="A905" s="4"/>
      <c r="B905" s="22"/>
      <c r="C905" s="4"/>
      <c r="D905" s="30"/>
      <c r="E905" s="33"/>
      <c r="F905" s="33"/>
      <c r="G905" s="33"/>
      <c r="H905" s="33"/>
      <c r="I905" s="33"/>
      <c r="J905" s="33"/>
      <c r="K905" s="33"/>
    </row>
    <row r="906" spans="1:11" ht="14.25" hidden="1" x14ac:dyDescent="0.25">
      <c r="A906" s="4"/>
      <c r="B906" s="22"/>
      <c r="C906" s="4"/>
      <c r="D906" s="30"/>
      <c r="E906" s="33"/>
      <c r="F906" s="33"/>
      <c r="G906" s="33"/>
      <c r="H906" s="33"/>
      <c r="I906" s="33"/>
      <c r="J906" s="33"/>
      <c r="K906" s="33"/>
    </row>
    <row r="907" spans="1:11" ht="14.25" hidden="1" x14ac:dyDescent="0.25">
      <c r="A907" s="4"/>
      <c r="B907" s="22"/>
      <c r="C907" s="4"/>
      <c r="D907" s="30"/>
      <c r="E907" s="33"/>
      <c r="F907" s="33"/>
      <c r="G907" s="33"/>
      <c r="H907" s="33"/>
      <c r="I907" s="33"/>
      <c r="J907" s="33"/>
      <c r="K907" s="33"/>
    </row>
    <row r="908" spans="1:11" ht="14.25" hidden="1" x14ac:dyDescent="0.25">
      <c r="A908" s="4"/>
      <c r="B908" s="22"/>
      <c r="C908" s="4"/>
      <c r="D908" s="30"/>
      <c r="E908" s="33"/>
      <c r="F908" s="33"/>
      <c r="G908" s="33"/>
      <c r="H908" s="33"/>
      <c r="I908" s="33"/>
      <c r="J908" s="33"/>
      <c r="K908" s="33"/>
    </row>
    <row r="909" spans="1:11" ht="14.25" hidden="1" x14ac:dyDescent="0.25">
      <c r="A909" s="4"/>
      <c r="B909" s="22"/>
      <c r="C909" s="4"/>
      <c r="D909" s="30"/>
      <c r="E909" s="33"/>
      <c r="F909" s="33"/>
      <c r="G909" s="33"/>
      <c r="H909" s="33"/>
      <c r="I909" s="33"/>
      <c r="J909" s="33"/>
      <c r="K909" s="33"/>
    </row>
    <row r="910" spans="1:11" ht="14.25" hidden="1" x14ac:dyDescent="0.25">
      <c r="A910" s="4"/>
      <c r="B910" s="22"/>
      <c r="C910" s="4"/>
      <c r="D910" s="30"/>
      <c r="E910" s="33"/>
      <c r="F910" s="33"/>
      <c r="G910" s="33"/>
      <c r="H910" s="33"/>
      <c r="I910" s="33"/>
      <c r="J910" s="33"/>
      <c r="K910" s="33"/>
    </row>
    <row r="911" spans="1:11" ht="14.25" hidden="1" x14ac:dyDescent="0.25">
      <c r="A911" s="4"/>
      <c r="B911" s="22"/>
      <c r="C911" s="4"/>
      <c r="D911" s="30"/>
      <c r="E911" s="33"/>
      <c r="F911" s="33"/>
      <c r="G911" s="33"/>
      <c r="H911" s="33"/>
      <c r="I911" s="33"/>
      <c r="J911" s="33"/>
      <c r="K911" s="33"/>
    </row>
    <row r="912" spans="1:11" ht="14.25" hidden="1" x14ac:dyDescent="0.25">
      <c r="A912" s="4"/>
      <c r="B912" s="22"/>
      <c r="C912" s="4"/>
      <c r="D912" s="30"/>
      <c r="E912" s="33"/>
      <c r="F912" s="33"/>
      <c r="G912" s="33"/>
      <c r="H912" s="33"/>
      <c r="I912" s="33"/>
      <c r="J912" s="33"/>
      <c r="K912" s="33"/>
    </row>
    <row r="913" spans="1:11" ht="14.25" hidden="1" x14ac:dyDescent="0.25">
      <c r="A913" s="4"/>
      <c r="B913" s="22"/>
      <c r="C913" s="4"/>
      <c r="D913" s="30"/>
      <c r="E913" s="33"/>
      <c r="F913" s="33"/>
      <c r="G913" s="33"/>
      <c r="H913" s="33"/>
      <c r="I913" s="33"/>
      <c r="J913" s="33"/>
      <c r="K913" s="33"/>
    </row>
    <row r="914" spans="1:11" ht="14.25" hidden="1" x14ac:dyDescent="0.25">
      <c r="A914" s="4"/>
      <c r="B914" s="22"/>
      <c r="C914" s="4"/>
      <c r="D914" s="30"/>
      <c r="E914" s="33"/>
      <c r="F914" s="33"/>
      <c r="G914" s="33"/>
      <c r="H914" s="33"/>
      <c r="I914" s="33"/>
      <c r="J914" s="33"/>
      <c r="K914" s="33"/>
    </row>
    <row r="915" spans="1:11" ht="14.25" hidden="1" x14ac:dyDescent="0.25">
      <c r="A915" s="4"/>
      <c r="B915" s="22"/>
      <c r="C915" s="4"/>
      <c r="D915" s="30"/>
      <c r="E915" s="33"/>
      <c r="F915" s="33"/>
      <c r="G915" s="33"/>
      <c r="H915" s="33"/>
      <c r="I915" s="33"/>
      <c r="J915" s="33"/>
      <c r="K915" s="33"/>
    </row>
    <row r="916" spans="1:11" ht="14.25" hidden="1" x14ac:dyDescent="0.25">
      <c r="A916" s="4"/>
      <c r="B916" s="22"/>
      <c r="C916" s="4"/>
      <c r="D916" s="30"/>
      <c r="E916" s="33"/>
      <c r="F916" s="33"/>
      <c r="G916" s="33"/>
      <c r="H916" s="33"/>
      <c r="I916" s="33"/>
      <c r="J916" s="33"/>
      <c r="K916" s="33"/>
    </row>
    <row r="917" spans="1:11" ht="14.25" hidden="1" x14ac:dyDescent="0.25">
      <c r="A917" s="4"/>
      <c r="B917" s="22"/>
      <c r="C917" s="4"/>
      <c r="D917" s="30"/>
      <c r="E917" s="33"/>
      <c r="F917" s="33"/>
      <c r="G917" s="33"/>
      <c r="H917" s="33"/>
      <c r="I917" s="33"/>
      <c r="J917" s="33"/>
      <c r="K917" s="33"/>
    </row>
    <row r="918" spans="1:11" ht="14.25" hidden="1" x14ac:dyDescent="0.25">
      <c r="A918" s="4"/>
      <c r="B918" s="22"/>
      <c r="C918" s="4"/>
      <c r="D918" s="30"/>
      <c r="E918" s="33"/>
      <c r="F918" s="33"/>
      <c r="G918" s="33"/>
      <c r="H918" s="33"/>
      <c r="I918" s="33"/>
      <c r="J918" s="33"/>
      <c r="K918" s="33"/>
    </row>
    <row r="919" spans="1:11" ht="14.25" hidden="1" x14ac:dyDescent="0.25">
      <c r="A919" s="4"/>
      <c r="B919" s="22"/>
      <c r="C919" s="4"/>
      <c r="D919" s="30"/>
      <c r="E919" s="33"/>
      <c r="F919" s="33"/>
      <c r="G919" s="33"/>
      <c r="H919" s="33"/>
      <c r="I919" s="33"/>
      <c r="J919" s="33"/>
      <c r="K919" s="33"/>
    </row>
    <row r="920" spans="1:11" ht="14.25" hidden="1" x14ac:dyDescent="0.25">
      <c r="A920" s="4"/>
      <c r="B920" s="22"/>
      <c r="C920" s="4"/>
      <c r="D920" s="30"/>
      <c r="E920" s="33"/>
      <c r="F920" s="33"/>
      <c r="G920" s="33"/>
      <c r="H920" s="33"/>
      <c r="I920" s="33"/>
      <c r="J920" s="33"/>
      <c r="K920" s="33"/>
    </row>
    <row r="921" spans="1:11" ht="14.25" hidden="1" x14ac:dyDescent="0.25">
      <c r="A921" s="4"/>
      <c r="B921" s="22"/>
      <c r="C921" s="4"/>
      <c r="D921" s="30"/>
      <c r="E921" s="33"/>
      <c r="F921" s="33"/>
      <c r="G921" s="33"/>
      <c r="H921" s="33"/>
      <c r="I921" s="33"/>
      <c r="J921" s="33"/>
      <c r="K921" s="33"/>
    </row>
    <row r="922" spans="1:11" ht="14.25" hidden="1" x14ac:dyDescent="0.25">
      <c r="A922" s="4"/>
      <c r="B922" s="22"/>
      <c r="C922" s="4"/>
      <c r="D922" s="30"/>
      <c r="E922" s="33"/>
      <c r="F922" s="33"/>
      <c r="G922" s="33"/>
      <c r="H922" s="33"/>
      <c r="I922" s="33"/>
      <c r="J922" s="33"/>
      <c r="K922" s="33"/>
    </row>
    <row r="923" spans="1:11" ht="14.25" hidden="1" x14ac:dyDescent="0.25">
      <c r="A923" s="4"/>
      <c r="B923" s="22"/>
      <c r="C923" s="4"/>
      <c r="D923" s="30"/>
      <c r="E923" s="33"/>
      <c r="F923" s="33"/>
      <c r="G923" s="33"/>
      <c r="H923" s="33"/>
      <c r="I923" s="33"/>
      <c r="J923" s="33"/>
      <c r="K923" s="33"/>
    </row>
    <row r="924" spans="1:11" ht="14.25" hidden="1" x14ac:dyDescent="0.25">
      <c r="A924" s="4"/>
      <c r="B924" s="22"/>
      <c r="C924" s="4"/>
      <c r="D924" s="30"/>
      <c r="E924" s="33"/>
      <c r="F924" s="33"/>
      <c r="G924" s="33"/>
      <c r="H924" s="33"/>
      <c r="I924" s="33"/>
      <c r="J924" s="33"/>
      <c r="K924" s="33"/>
    </row>
    <row r="925" spans="1:11" ht="14.25" hidden="1" x14ac:dyDescent="0.25">
      <c r="A925" s="4"/>
      <c r="B925" s="22"/>
      <c r="C925" s="4"/>
      <c r="D925" s="30"/>
      <c r="E925" s="33"/>
      <c r="F925" s="33"/>
      <c r="G925" s="33"/>
      <c r="H925" s="33"/>
      <c r="I925" s="33"/>
      <c r="J925" s="33"/>
      <c r="K925" s="33"/>
    </row>
    <row r="926" spans="1:11" ht="14.25" hidden="1" x14ac:dyDescent="0.25">
      <c r="A926" s="4"/>
      <c r="B926" s="22"/>
      <c r="C926" s="4"/>
      <c r="D926" s="30"/>
      <c r="E926" s="33"/>
      <c r="F926" s="33"/>
      <c r="G926" s="33"/>
      <c r="H926" s="33"/>
      <c r="I926" s="33"/>
      <c r="J926" s="33"/>
      <c r="K926" s="33"/>
    </row>
    <row r="927" spans="1:11" ht="14.25" hidden="1" x14ac:dyDescent="0.25">
      <c r="A927" s="4"/>
      <c r="B927" s="22"/>
      <c r="C927" s="4"/>
      <c r="D927" s="30"/>
      <c r="E927" s="33"/>
      <c r="F927" s="33"/>
      <c r="G927" s="33"/>
      <c r="H927" s="33"/>
      <c r="I927" s="33"/>
      <c r="J927" s="33"/>
      <c r="K927" s="33"/>
    </row>
    <row r="928" spans="1:11" ht="14.25" hidden="1" x14ac:dyDescent="0.25">
      <c r="A928" s="4"/>
      <c r="B928" s="22"/>
      <c r="C928" s="4"/>
      <c r="D928" s="30"/>
      <c r="E928" s="33"/>
      <c r="F928" s="33"/>
      <c r="G928" s="33"/>
      <c r="H928" s="33"/>
      <c r="I928" s="33"/>
      <c r="J928" s="33"/>
      <c r="K928" s="33"/>
    </row>
    <row r="929" spans="1:11" ht="14.25" hidden="1" x14ac:dyDescent="0.25">
      <c r="A929" s="4"/>
      <c r="B929" s="22"/>
      <c r="C929" s="4"/>
      <c r="D929" s="30"/>
      <c r="E929" s="33"/>
      <c r="F929" s="33"/>
      <c r="G929" s="33"/>
      <c r="H929" s="33"/>
      <c r="I929" s="33"/>
      <c r="J929" s="33"/>
      <c r="K929" s="33"/>
    </row>
    <row r="930" spans="1:11" ht="14.25" hidden="1" x14ac:dyDescent="0.25">
      <c r="A930" s="4"/>
      <c r="B930" s="22"/>
      <c r="C930" s="4"/>
      <c r="D930" s="30"/>
      <c r="E930" s="33"/>
      <c r="F930" s="33"/>
      <c r="G930" s="33"/>
      <c r="H930" s="33"/>
      <c r="I930" s="33"/>
      <c r="J930" s="33"/>
      <c r="K930" s="33"/>
    </row>
    <row r="931" spans="1:11" ht="14.25" hidden="1" x14ac:dyDescent="0.25">
      <c r="A931" s="4"/>
      <c r="B931" s="22"/>
      <c r="C931" s="4"/>
      <c r="D931" s="30"/>
      <c r="E931" s="33"/>
      <c r="F931" s="33"/>
      <c r="G931" s="33"/>
      <c r="H931" s="33"/>
      <c r="I931" s="33"/>
      <c r="J931" s="33"/>
      <c r="K931" s="33"/>
    </row>
    <row r="932" spans="1:11" ht="14.25" hidden="1" x14ac:dyDescent="0.25">
      <c r="A932" s="4"/>
      <c r="B932" s="22"/>
      <c r="C932" s="4"/>
      <c r="D932" s="30"/>
      <c r="E932" s="33"/>
      <c r="F932" s="33"/>
      <c r="G932" s="33"/>
      <c r="H932" s="33"/>
      <c r="I932" s="33"/>
      <c r="J932" s="33"/>
      <c r="K932" s="33"/>
    </row>
    <row r="933" spans="1:11" ht="14.25" hidden="1" x14ac:dyDescent="0.25">
      <c r="A933" s="4"/>
      <c r="B933" s="22"/>
      <c r="C933" s="4"/>
      <c r="D933" s="30"/>
      <c r="E933" s="33"/>
      <c r="F933" s="33"/>
      <c r="G933" s="33"/>
      <c r="H933" s="33"/>
      <c r="I933" s="33"/>
      <c r="J933" s="33"/>
      <c r="K933" s="33"/>
    </row>
    <row r="934" spans="1:11" ht="14.25" hidden="1" x14ac:dyDescent="0.25">
      <c r="A934" s="4"/>
      <c r="B934" s="22"/>
      <c r="C934" s="4"/>
      <c r="D934" s="30"/>
      <c r="E934" s="33"/>
      <c r="F934" s="33"/>
      <c r="G934" s="33"/>
      <c r="H934" s="33"/>
      <c r="I934" s="33"/>
      <c r="J934" s="33"/>
      <c r="K934" s="33"/>
    </row>
    <row r="935" spans="1:11" ht="14.25" hidden="1" x14ac:dyDescent="0.25">
      <c r="A935" s="4"/>
      <c r="B935" s="22"/>
      <c r="C935" s="4"/>
      <c r="D935" s="30"/>
      <c r="E935" s="33"/>
      <c r="F935" s="33"/>
      <c r="G935" s="33"/>
      <c r="H935" s="33"/>
      <c r="I935" s="33"/>
      <c r="J935" s="33"/>
      <c r="K935" s="33"/>
    </row>
    <row r="936" spans="1:11" ht="14.25" hidden="1" x14ac:dyDescent="0.25">
      <c r="A936" s="4"/>
      <c r="B936" s="22"/>
      <c r="C936" s="4"/>
      <c r="D936" s="30"/>
      <c r="E936" s="33"/>
      <c r="F936" s="33"/>
      <c r="G936" s="33"/>
      <c r="H936" s="33"/>
      <c r="I936" s="33"/>
      <c r="J936" s="33"/>
      <c r="K936" s="33"/>
    </row>
    <row r="937" spans="1:11" ht="14.25" hidden="1" x14ac:dyDescent="0.25">
      <c r="A937" s="4"/>
      <c r="B937" s="22"/>
      <c r="C937" s="4"/>
      <c r="D937" s="30"/>
      <c r="E937" s="33"/>
      <c r="F937" s="33"/>
      <c r="G937" s="33"/>
      <c r="H937" s="33"/>
      <c r="I937" s="33"/>
      <c r="J937" s="33"/>
      <c r="K937" s="33"/>
    </row>
    <row r="938" spans="1:11" ht="14.25" hidden="1" x14ac:dyDescent="0.25">
      <c r="A938" s="4"/>
      <c r="B938" s="22"/>
      <c r="C938" s="4"/>
      <c r="D938" s="30"/>
      <c r="E938" s="33"/>
      <c r="F938" s="33"/>
      <c r="G938" s="33"/>
      <c r="H938" s="33"/>
      <c r="I938" s="33"/>
      <c r="J938" s="33"/>
      <c r="K938" s="33"/>
    </row>
    <row r="939" spans="1:11" ht="14.25" hidden="1" x14ac:dyDescent="0.25">
      <c r="A939" s="4"/>
      <c r="B939" s="22"/>
      <c r="C939" s="4"/>
      <c r="D939" s="30"/>
      <c r="E939" s="33"/>
      <c r="F939" s="33"/>
      <c r="G939" s="33"/>
      <c r="H939" s="33"/>
      <c r="I939" s="33"/>
      <c r="J939" s="33"/>
      <c r="K939" s="33"/>
    </row>
    <row r="940" spans="1:11" ht="14.25" hidden="1" x14ac:dyDescent="0.25">
      <c r="A940" s="4"/>
      <c r="B940" s="22"/>
      <c r="C940" s="4"/>
      <c r="D940" s="30"/>
      <c r="E940" s="33"/>
      <c r="F940" s="33"/>
      <c r="G940" s="33"/>
      <c r="H940" s="33"/>
      <c r="I940" s="33"/>
      <c r="J940" s="33"/>
      <c r="K940" s="33"/>
    </row>
    <row r="941" spans="1:11" ht="14.25" hidden="1" x14ac:dyDescent="0.25">
      <c r="A941" s="4"/>
      <c r="B941" s="22"/>
      <c r="C941" s="4"/>
      <c r="D941" s="30"/>
      <c r="E941" s="33"/>
      <c r="F941" s="33"/>
      <c r="G941" s="33"/>
      <c r="H941" s="33"/>
      <c r="I941" s="33"/>
      <c r="J941" s="33"/>
      <c r="K941" s="33"/>
    </row>
    <row r="942" spans="1:11" ht="14.25" hidden="1" x14ac:dyDescent="0.25">
      <c r="A942" s="4"/>
      <c r="B942" s="22"/>
      <c r="C942" s="4"/>
      <c r="D942" s="30"/>
      <c r="E942" s="33"/>
      <c r="F942" s="33"/>
      <c r="G942" s="33"/>
      <c r="H942" s="33"/>
      <c r="I942" s="33"/>
      <c r="J942" s="33"/>
      <c r="K942" s="33"/>
    </row>
    <row r="943" spans="1:11" ht="14.25" hidden="1" x14ac:dyDescent="0.25">
      <c r="A943" s="4"/>
      <c r="B943" s="22"/>
      <c r="C943" s="4"/>
      <c r="D943" s="30"/>
      <c r="E943" s="33"/>
      <c r="F943" s="33"/>
      <c r="G943" s="33"/>
      <c r="H943" s="33"/>
      <c r="I943" s="33"/>
      <c r="J943" s="33"/>
      <c r="K943" s="33"/>
    </row>
    <row r="944" spans="1:11" ht="14.25" hidden="1" x14ac:dyDescent="0.25">
      <c r="A944" s="4"/>
      <c r="B944" s="22"/>
      <c r="C944" s="4"/>
      <c r="D944" s="30"/>
      <c r="E944" s="33"/>
      <c r="F944" s="33"/>
      <c r="G944" s="33"/>
      <c r="H944" s="33"/>
      <c r="I944" s="33"/>
      <c r="J944" s="33"/>
      <c r="K944" s="33"/>
    </row>
    <row r="945" spans="1:11" ht="14.25" hidden="1" x14ac:dyDescent="0.25">
      <c r="A945" s="4"/>
      <c r="B945" s="22"/>
      <c r="C945" s="4"/>
      <c r="D945" s="30"/>
      <c r="E945" s="33"/>
      <c r="F945" s="33"/>
      <c r="G945" s="33"/>
      <c r="H945" s="33"/>
      <c r="I945" s="33"/>
      <c r="J945" s="33"/>
      <c r="K945" s="33"/>
    </row>
    <row r="946" spans="1:11" ht="14.25" hidden="1" x14ac:dyDescent="0.25">
      <c r="A946" s="4"/>
      <c r="B946" s="22"/>
      <c r="C946" s="4"/>
      <c r="D946" s="30"/>
      <c r="E946" s="33"/>
      <c r="F946" s="33"/>
      <c r="G946" s="33"/>
      <c r="H946" s="33"/>
      <c r="I946" s="33"/>
      <c r="J946" s="33"/>
      <c r="K946" s="33"/>
    </row>
    <row r="947" spans="1:11" ht="14.25" hidden="1" x14ac:dyDescent="0.25">
      <c r="A947" s="4"/>
      <c r="B947" s="22"/>
      <c r="C947" s="4"/>
      <c r="D947" s="30"/>
      <c r="E947" s="33"/>
      <c r="F947" s="33"/>
      <c r="G947" s="33"/>
      <c r="H947" s="33"/>
      <c r="I947" s="33"/>
      <c r="J947" s="33"/>
      <c r="K947" s="33"/>
    </row>
    <row r="948" spans="1:11" ht="14.25" hidden="1" x14ac:dyDescent="0.25">
      <c r="A948" s="4"/>
      <c r="B948" s="22"/>
      <c r="C948" s="4"/>
      <c r="D948" s="30"/>
      <c r="E948" s="33"/>
      <c r="F948" s="33"/>
      <c r="G948" s="33"/>
      <c r="H948" s="33"/>
      <c r="I948" s="33"/>
      <c r="J948" s="33"/>
      <c r="K948" s="33"/>
    </row>
    <row r="949" spans="1:11" ht="14.25" hidden="1" x14ac:dyDescent="0.25">
      <c r="A949" s="4"/>
      <c r="B949" s="22"/>
      <c r="C949" s="4"/>
      <c r="D949" s="30"/>
      <c r="E949" s="33"/>
      <c r="F949" s="33"/>
      <c r="G949" s="33"/>
      <c r="H949" s="33"/>
      <c r="I949" s="33"/>
      <c r="J949" s="33"/>
      <c r="K949" s="33"/>
    </row>
    <row r="950" spans="1:11" ht="14.25" hidden="1" x14ac:dyDescent="0.25">
      <c r="A950" s="4"/>
      <c r="B950" s="22"/>
      <c r="C950" s="4"/>
      <c r="D950" s="30"/>
      <c r="E950" s="33"/>
      <c r="F950" s="33"/>
      <c r="G950" s="33"/>
      <c r="H950" s="33"/>
      <c r="I950" s="33"/>
      <c r="J950" s="33"/>
      <c r="K950" s="33"/>
    </row>
    <row r="951" spans="1:11" ht="14.25" hidden="1" x14ac:dyDescent="0.25">
      <c r="A951" s="4"/>
      <c r="B951" s="22"/>
      <c r="C951" s="4"/>
      <c r="D951" s="30"/>
      <c r="E951" s="33"/>
      <c r="F951" s="33"/>
      <c r="G951" s="33"/>
      <c r="H951" s="33"/>
      <c r="I951" s="33"/>
      <c r="J951" s="33"/>
      <c r="K951" s="33"/>
    </row>
    <row r="952" spans="1:11" ht="14.25" hidden="1" x14ac:dyDescent="0.25">
      <c r="A952" s="4"/>
      <c r="B952" s="22"/>
      <c r="C952" s="4"/>
      <c r="D952" s="30"/>
      <c r="E952" s="33"/>
      <c r="F952" s="33"/>
      <c r="G952" s="33"/>
      <c r="H952" s="33"/>
      <c r="I952" s="33"/>
      <c r="J952" s="33"/>
      <c r="K952" s="33"/>
    </row>
    <row r="953" spans="1:11" ht="14.25" hidden="1" x14ac:dyDescent="0.25">
      <c r="A953" s="4"/>
      <c r="B953" s="22"/>
      <c r="C953" s="4"/>
      <c r="D953" s="30"/>
      <c r="E953" s="33"/>
      <c r="F953" s="33"/>
      <c r="G953" s="33"/>
      <c r="H953" s="33"/>
      <c r="I953" s="33"/>
      <c r="J953" s="33"/>
      <c r="K953" s="33"/>
    </row>
    <row r="954" spans="1:11" ht="14.25" hidden="1" x14ac:dyDescent="0.25">
      <c r="A954" s="4"/>
      <c r="B954" s="22"/>
      <c r="C954" s="4"/>
      <c r="D954" s="30"/>
      <c r="E954" s="33"/>
      <c r="F954" s="33"/>
      <c r="G954" s="33"/>
      <c r="H954" s="33"/>
      <c r="I954" s="33"/>
      <c r="J954" s="33"/>
      <c r="K954" s="33"/>
    </row>
    <row r="955" spans="1:11" ht="14.25" hidden="1" x14ac:dyDescent="0.25">
      <c r="A955" s="4"/>
      <c r="B955" s="22"/>
      <c r="C955" s="4"/>
      <c r="D955" s="30"/>
      <c r="E955" s="33"/>
      <c r="F955" s="33"/>
      <c r="G955" s="33"/>
      <c r="H955" s="33"/>
      <c r="I955" s="33"/>
      <c r="J955" s="33"/>
      <c r="K955" s="33"/>
    </row>
    <row r="956" spans="1:11" ht="14.25" hidden="1" x14ac:dyDescent="0.25">
      <c r="A956" s="4"/>
      <c r="B956" s="22"/>
      <c r="C956" s="4"/>
      <c r="D956" s="30"/>
      <c r="E956" s="33"/>
      <c r="F956" s="33"/>
      <c r="G956" s="33"/>
      <c r="H956" s="33"/>
      <c r="I956" s="33"/>
      <c r="J956" s="33"/>
      <c r="K956" s="33"/>
    </row>
    <row r="957" spans="1:11" ht="14.25" hidden="1" x14ac:dyDescent="0.25">
      <c r="A957" s="4"/>
      <c r="B957" s="22"/>
      <c r="C957" s="4"/>
      <c r="D957" s="30"/>
      <c r="E957" s="33"/>
      <c r="F957" s="33"/>
      <c r="G957" s="33"/>
      <c r="H957" s="33"/>
      <c r="I957" s="33"/>
      <c r="J957" s="33"/>
      <c r="K957" s="33"/>
    </row>
    <row r="958" spans="1:11" ht="14.25" hidden="1" x14ac:dyDescent="0.25">
      <c r="A958" s="4"/>
      <c r="B958" s="22"/>
      <c r="C958" s="4"/>
      <c r="D958" s="30"/>
      <c r="E958" s="33"/>
      <c r="F958" s="33"/>
      <c r="G958" s="33"/>
      <c r="H958" s="33"/>
      <c r="I958" s="33"/>
      <c r="J958" s="33"/>
      <c r="K958" s="33"/>
    </row>
    <row r="959" spans="1:11" ht="14.25" hidden="1" x14ac:dyDescent="0.25">
      <c r="A959" s="4"/>
      <c r="B959" s="22"/>
      <c r="C959" s="4"/>
      <c r="D959" s="30"/>
      <c r="E959" s="33"/>
      <c r="F959" s="33"/>
      <c r="G959" s="33"/>
      <c r="H959" s="33"/>
      <c r="I959" s="33"/>
      <c r="J959" s="33"/>
      <c r="K959" s="33"/>
    </row>
    <row r="960" spans="1:11" ht="14.25" hidden="1" x14ac:dyDescent="0.25">
      <c r="A960" s="4"/>
      <c r="B960" s="22"/>
      <c r="C960" s="4"/>
      <c r="D960" s="30"/>
      <c r="E960" s="33"/>
      <c r="F960" s="33"/>
      <c r="G960" s="33"/>
      <c r="H960" s="33"/>
      <c r="I960" s="33"/>
      <c r="J960" s="33"/>
      <c r="K960" s="33"/>
    </row>
    <row r="961" spans="1:11" ht="14.25" hidden="1" x14ac:dyDescent="0.25">
      <c r="A961" s="4"/>
      <c r="B961" s="22"/>
      <c r="C961" s="4"/>
      <c r="D961" s="30"/>
      <c r="E961" s="33"/>
      <c r="F961" s="33"/>
      <c r="G961" s="33"/>
      <c r="H961" s="33"/>
      <c r="I961" s="33"/>
      <c r="J961" s="33"/>
      <c r="K961" s="33"/>
    </row>
    <row r="962" spans="1:11" ht="14.25" hidden="1" x14ac:dyDescent="0.25">
      <c r="A962" s="4"/>
      <c r="B962" s="22"/>
      <c r="C962" s="4"/>
      <c r="D962" s="30"/>
      <c r="E962" s="33"/>
      <c r="F962" s="33"/>
      <c r="G962" s="33"/>
      <c r="H962" s="33"/>
      <c r="I962" s="33"/>
      <c r="J962" s="33"/>
      <c r="K962" s="33"/>
    </row>
    <row r="963" spans="1:11" ht="14.25" hidden="1" x14ac:dyDescent="0.25">
      <c r="A963" s="4"/>
      <c r="B963" s="22"/>
      <c r="C963" s="4"/>
      <c r="D963" s="30"/>
      <c r="E963" s="33"/>
      <c r="F963" s="33"/>
      <c r="G963" s="33"/>
      <c r="H963" s="33"/>
      <c r="I963" s="33"/>
      <c r="J963" s="33"/>
      <c r="K963" s="33"/>
    </row>
    <row r="964" spans="1:11" ht="14.25" hidden="1" x14ac:dyDescent="0.25">
      <c r="A964" s="4"/>
      <c r="B964" s="22"/>
      <c r="C964" s="4"/>
      <c r="D964" s="30"/>
      <c r="E964" s="33"/>
      <c r="F964" s="33"/>
      <c r="G964" s="33"/>
      <c r="H964" s="33"/>
      <c r="I964" s="33"/>
      <c r="J964" s="33"/>
      <c r="K964" s="33"/>
    </row>
    <row r="965" spans="1:11" ht="14.25" hidden="1" x14ac:dyDescent="0.25">
      <c r="A965" s="4"/>
      <c r="B965" s="22"/>
      <c r="C965" s="4"/>
      <c r="D965" s="30"/>
      <c r="E965" s="33"/>
      <c r="F965" s="33"/>
      <c r="G965" s="33"/>
      <c r="H965" s="33"/>
      <c r="I965" s="33"/>
      <c r="J965" s="33"/>
      <c r="K965" s="33"/>
    </row>
    <row r="966" spans="1:11" ht="14.25" hidden="1" x14ac:dyDescent="0.25">
      <c r="A966" s="4"/>
      <c r="B966" s="22"/>
      <c r="C966" s="4"/>
      <c r="D966" s="30"/>
      <c r="E966" s="33"/>
      <c r="F966" s="33"/>
      <c r="G966" s="33"/>
      <c r="H966" s="33"/>
      <c r="I966" s="33"/>
      <c r="J966" s="33"/>
      <c r="K966" s="33"/>
    </row>
    <row r="967" spans="1:11" ht="14.25" hidden="1" x14ac:dyDescent="0.25">
      <c r="A967" s="4"/>
      <c r="B967" s="22"/>
      <c r="C967" s="4"/>
      <c r="D967" s="30"/>
      <c r="E967" s="33"/>
      <c r="F967" s="33"/>
      <c r="G967" s="33"/>
      <c r="H967" s="33"/>
      <c r="I967" s="33"/>
      <c r="J967" s="33"/>
      <c r="K967" s="33"/>
    </row>
    <row r="968" spans="1:11" ht="14.25" hidden="1" x14ac:dyDescent="0.25">
      <c r="A968" s="4"/>
      <c r="B968" s="22"/>
      <c r="C968" s="4"/>
      <c r="D968" s="30"/>
      <c r="E968" s="33"/>
      <c r="F968" s="33"/>
      <c r="G968" s="33"/>
      <c r="H968" s="33"/>
      <c r="I968" s="33"/>
      <c r="J968" s="33"/>
      <c r="K968" s="33"/>
    </row>
    <row r="969" spans="1:11" ht="14.25" hidden="1" x14ac:dyDescent="0.25">
      <c r="A969" s="4"/>
      <c r="B969" s="22"/>
      <c r="C969" s="4"/>
      <c r="D969" s="30"/>
      <c r="E969" s="33"/>
      <c r="F969" s="33"/>
      <c r="G969" s="33"/>
      <c r="H969" s="33"/>
      <c r="I969" s="33"/>
      <c r="J969" s="33"/>
      <c r="K969" s="33"/>
    </row>
    <row r="970" spans="1:11" ht="14.25" hidden="1" x14ac:dyDescent="0.25">
      <c r="A970" s="4"/>
      <c r="B970" s="22"/>
      <c r="C970" s="4"/>
      <c r="D970" s="30"/>
      <c r="E970" s="33"/>
      <c r="F970" s="33"/>
      <c r="G970" s="33"/>
      <c r="H970" s="33"/>
      <c r="I970" s="33"/>
      <c r="J970" s="33"/>
      <c r="K970" s="33"/>
    </row>
    <row r="971" spans="1:11" ht="14.25" hidden="1" x14ac:dyDescent="0.25">
      <c r="A971" s="4"/>
      <c r="B971" s="22"/>
      <c r="C971" s="4"/>
      <c r="D971" s="30"/>
      <c r="E971" s="33"/>
      <c r="F971" s="33"/>
      <c r="G971" s="33"/>
      <c r="H971" s="33"/>
      <c r="I971" s="33"/>
      <c r="J971" s="33"/>
      <c r="K971" s="33"/>
    </row>
    <row r="972" spans="1:11" ht="14.25" hidden="1" x14ac:dyDescent="0.25">
      <c r="A972" s="4"/>
      <c r="B972" s="22"/>
      <c r="C972" s="4"/>
      <c r="D972" s="30"/>
      <c r="E972" s="33"/>
      <c r="F972" s="33"/>
      <c r="G972" s="33"/>
      <c r="H972" s="33"/>
      <c r="I972" s="33"/>
      <c r="J972" s="33"/>
      <c r="K972" s="33"/>
    </row>
    <row r="973" spans="1:11" ht="14.25" hidden="1" x14ac:dyDescent="0.25">
      <c r="A973" s="4"/>
      <c r="B973" s="22"/>
      <c r="C973" s="4"/>
      <c r="D973" s="30"/>
      <c r="E973" s="33"/>
      <c r="F973" s="33"/>
      <c r="G973" s="33"/>
      <c r="H973" s="33"/>
      <c r="I973" s="33"/>
      <c r="J973" s="33"/>
      <c r="K973" s="33"/>
    </row>
    <row r="974" spans="1:11" ht="14.25" hidden="1" x14ac:dyDescent="0.25">
      <c r="A974" s="4"/>
      <c r="B974" s="22"/>
      <c r="C974" s="4"/>
      <c r="D974" s="30"/>
      <c r="E974" s="33"/>
      <c r="F974" s="33"/>
      <c r="G974" s="33"/>
      <c r="H974" s="33"/>
      <c r="I974" s="33"/>
      <c r="J974" s="33"/>
      <c r="K974" s="33"/>
    </row>
    <row r="975" spans="1:11" ht="14.25" hidden="1" x14ac:dyDescent="0.25">
      <c r="A975" s="4"/>
      <c r="B975" s="22"/>
      <c r="C975" s="4"/>
      <c r="D975" s="30"/>
      <c r="E975" s="33"/>
      <c r="F975" s="33"/>
      <c r="G975" s="33"/>
      <c r="H975" s="33"/>
      <c r="I975" s="33"/>
      <c r="J975" s="33"/>
      <c r="K975" s="33"/>
    </row>
    <row r="976" spans="1:11" ht="14.25" hidden="1" x14ac:dyDescent="0.25">
      <c r="A976" s="4"/>
      <c r="B976" s="22"/>
      <c r="C976" s="4"/>
      <c r="D976" s="30"/>
      <c r="E976" s="33"/>
      <c r="F976" s="33"/>
      <c r="G976" s="33"/>
      <c r="H976" s="33"/>
      <c r="I976" s="33"/>
      <c r="J976" s="33"/>
      <c r="K976" s="33"/>
    </row>
    <row r="977" spans="1:11" ht="14.25" hidden="1" x14ac:dyDescent="0.25">
      <c r="A977" s="4"/>
      <c r="B977" s="22"/>
      <c r="C977" s="4"/>
      <c r="D977" s="30"/>
      <c r="E977" s="33"/>
      <c r="F977" s="33"/>
      <c r="G977" s="33"/>
      <c r="H977" s="33"/>
      <c r="I977" s="33"/>
      <c r="J977" s="33"/>
      <c r="K977" s="33"/>
    </row>
    <row r="978" spans="1:11" ht="14.25" hidden="1" x14ac:dyDescent="0.25">
      <c r="A978" s="4"/>
      <c r="B978" s="22"/>
      <c r="C978" s="4"/>
      <c r="D978" s="30"/>
      <c r="E978" s="33"/>
      <c r="F978" s="33"/>
      <c r="G978" s="33"/>
      <c r="H978" s="33"/>
      <c r="I978" s="33"/>
      <c r="J978" s="33"/>
      <c r="K978" s="33"/>
    </row>
    <row r="979" spans="1:11" ht="14.25" hidden="1" x14ac:dyDescent="0.25">
      <c r="A979" s="4"/>
      <c r="B979" s="22"/>
      <c r="C979" s="4"/>
      <c r="D979" s="30"/>
      <c r="E979" s="33"/>
      <c r="F979" s="33"/>
      <c r="G979" s="33"/>
      <c r="H979" s="33"/>
      <c r="I979" s="33"/>
      <c r="J979" s="33"/>
      <c r="K979" s="33"/>
    </row>
    <row r="980" spans="1:11" ht="14.25" hidden="1" x14ac:dyDescent="0.25">
      <c r="A980" s="4"/>
      <c r="B980" s="22"/>
      <c r="C980" s="4"/>
      <c r="D980" s="30"/>
      <c r="E980" s="33"/>
      <c r="F980" s="33"/>
      <c r="G980" s="33"/>
      <c r="H980" s="33"/>
      <c r="I980" s="33"/>
      <c r="J980" s="33"/>
      <c r="K980" s="33"/>
    </row>
    <row r="981" spans="1:11" ht="14.25" hidden="1" x14ac:dyDescent="0.25">
      <c r="A981" s="4"/>
      <c r="B981" s="22"/>
      <c r="C981" s="4"/>
      <c r="D981" s="30"/>
      <c r="E981" s="33"/>
      <c r="F981" s="33"/>
      <c r="G981" s="33"/>
      <c r="H981" s="33"/>
      <c r="I981" s="33"/>
      <c r="J981" s="33"/>
      <c r="K981" s="33"/>
    </row>
    <row r="982" spans="1:11" ht="14.25" hidden="1" x14ac:dyDescent="0.25">
      <c r="A982" s="4"/>
      <c r="B982" s="22"/>
      <c r="C982" s="4"/>
      <c r="D982" s="30"/>
      <c r="E982" s="33"/>
      <c r="F982" s="33"/>
      <c r="G982" s="33"/>
      <c r="H982" s="33"/>
      <c r="I982" s="33"/>
      <c r="J982" s="33"/>
      <c r="K982" s="33"/>
    </row>
    <row r="983" spans="1:11" ht="14.25" hidden="1" x14ac:dyDescent="0.25">
      <c r="A983" s="4"/>
      <c r="B983" s="22"/>
      <c r="C983" s="4"/>
      <c r="D983" s="30"/>
      <c r="E983" s="33"/>
      <c r="F983" s="33"/>
      <c r="G983" s="33"/>
      <c r="H983" s="33"/>
      <c r="I983" s="33"/>
      <c r="J983" s="33"/>
      <c r="K983" s="33"/>
    </row>
    <row r="984" spans="1:11" ht="14.25" hidden="1" x14ac:dyDescent="0.25">
      <c r="A984" s="4"/>
      <c r="B984" s="22"/>
      <c r="C984" s="4"/>
      <c r="D984" s="30"/>
      <c r="E984" s="33"/>
      <c r="F984" s="33"/>
      <c r="G984" s="33"/>
      <c r="H984" s="33"/>
      <c r="I984" s="33"/>
      <c r="J984" s="33"/>
      <c r="K984" s="33"/>
    </row>
    <row r="985" spans="1:11" ht="14.25" hidden="1" x14ac:dyDescent="0.25">
      <c r="A985" s="4"/>
      <c r="B985" s="22"/>
      <c r="C985" s="4"/>
      <c r="D985" s="30"/>
      <c r="E985" s="33"/>
      <c r="F985" s="33"/>
      <c r="G985" s="33"/>
      <c r="H985" s="33"/>
      <c r="I985" s="33"/>
      <c r="J985" s="33"/>
      <c r="K985" s="33"/>
    </row>
    <row r="986" spans="1:11" ht="14.25" hidden="1" x14ac:dyDescent="0.25">
      <c r="A986" s="4"/>
      <c r="B986" s="22"/>
      <c r="C986" s="4"/>
      <c r="D986" s="30"/>
      <c r="E986" s="33"/>
      <c r="F986" s="33"/>
      <c r="G986" s="33"/>
      <c r="H986" s="33"/>
      <c r="I986" s="33"/>
      <c r="J986" s="33"/>
      <c r="K986" s="33"/>
    </row>
    <row r="987" spans="1:11" ht="14.25" hidden="1" x14ac:dyDescent="0.25">
      <c r="A987" s="4"/>
      <c r="B987" s="22"/>
      <c r="C987" s="4"/>
      <c r="D987" s="30"/>
      <c r="E987" s="33"/>
      <c r="F987" s="33"/>
      <c r="G987" s="33"/>
      <c r="H987" s="33"/>
      <c r="I987" s="33"/>
      <c r="J987" s="33"/>
      <c r="K987" s="33"/>
    </row>
    <row r="988" spans="1:11" ht="14.25" hidden="1" x14ac:dyDescent="0.25">
      <c r="A988" s="4"/>
      <c r="B988" s="22"/>
      <c r="C988" s="4"/>
      <c r="D988" s="30"/>
      <c r="E988" s="33"/>
      <c r="F988" s="33"/>
      <c r="G988" s="33"/>
      <c r="H988" s="33"/>
      <c r="I988" s="33"/>
      <c r="J988" s="33"/>
      <c r="K988" s="33"/>
    </row>
    <row r="989" spans="1:11" ht="14.25" hidden="1" x14ac:dyDescent="0.25">
      <c r="A989" s="4"/>
      <c r="B989" s="22"/>
      <c r="C989" s="4"/>
      <c r="D989" s="30"/>
      <c r="E989" s="33"/>
      <c r="F989" s="33"/>
      <c r="G989" s="33"/>
      <c r="H989" s="33"/>
      <c r="I989" s="33"/>
      <c r="J989" s="33"/>
      <c r="K989" s="33"/>
    </row>
    <row r="990" spans="1:11" ht="14.25" hidden="1" x14ac:dyDescent="0.25">
      <c r="A990" s="4"/>
      <c r="B990" s="22"/>
      <c r="C990" s="4"/>
      <c r="D990" s="30"/>
      <c r="E990" s="33"/>
      <c r="F990" s="33"/>
      <c r="G990" s="33"/>
      <c r="H990" s="33"/>
      <c r="I990" s="33"/>
      <c r="J990" s="33"/>
      <c r="K990" s="33"/>
    </row>
    <row r="991" spans="1:11" ht="14.25" hidden="1" x14ac:dyDescent="0.25">
      <c r="A991" s="4"/>
      <c r="B991" s="22"/>
      <c r="C991" s="4"/>
      <c r="D991" s="30"/>
      <c r="E991" s="33"/>
      <c r="F991" s="33"/>
      <c r="G991" s="33"/>
      <c r="H991" s="33"/>
      <c r="I991" s="33"/>
      <c r="J991" s="33"/>
      <c r="K991" s="33"/>
    </row>
    <row r="992" spans="1:11" ht="14.25" hidden="1" x14ac:dyDescent="0.25">
      <c r="A992" s="4"/>
      <c r="B992" s="22"/>
      <c r="C992" s="4"/>
      <c r="D992" s="30"/>
      <c r="E992" s="33"/>
      <c r="F992" s="33"/>
      <c r="G992" s="33"/>
      <c r="H992" s="33"/>
      <c r="I992" s="33"/>
      <c r="J992" s="33"/>
      <c r="K992" s="33"/>
    </row>
    <row r="993" spans="1:11" ht="14.25" hidden="1" x14ac:dyDescent="0.25">
      <c r="A993" s="4"/>
      <c r="B993" s="22"/>
      <c r="C993" s="4"/>
      <c r="D993" s="30"/>
      <c r="E993" s="33"/>
      <c r="F993" s="33"/>
      <c r="G993" s="33"/>
      <c r="H993" s="33"/>
      <c r="I993" s="33"/>
      <c r="J993" s="33"/>
      <c r="K993" s="33"/>
    </row>
    <row r="994" spans="1:11" ht="14.25" hidden="1" x14ac:dyDescent="0.25">
      <c r="A994" s="4"/>
      <c r="B994" s="22"/>
      <c r="C994" s="4"/>
      <c r="D994" s="30"/>
      <c r="E994" s="33"/>
      <c r="F994" s="33"/>
      <c r="G994" s="33"/>
      <c r="H994" s="33"/>
      <c r="I994" s="33"/>
      <c r="J994" s="33"/>
      <c r="K994" s="33"/>
    </row>
    <row r="995" spans="1:11" ht="14.25" hidden="1" x14ac:dyDescent="0.25">
      <c r="A995" s="4"/>
      <c r="B995" s="22"/>
      <c r="C995" s="4"/>
      <c r="D995" s="30"/>
      <c r="E995" s="33"/>
      <c r="F995" s="33"/>
      <c r="G995" s="33"/>
      <c r="H995" s="33"/>
      <c r="I995" s="33"/>
      <c r="J995" s="33"/>
      <c r="K995" s="33"/>
    </row>
    <row r="996" spans="1:11" ht="14.25" hidden="1" x14ac:dyDescent="0.25">
      <c r="A996" s="4"/>
      <c r="B996" s="22"/>
      <c r="C996" s="4"/>
      <c r="D996" s="30"/>
      <c r="E996" s="33"/>
      <c r="F996" s="33"/>
      <c r="G996" s="33"/>
      <c r="H996" s="33"/>
      <c r="I996" s="33"/>
      <c r="J996" s="33"/>
      <c r="K996" s="33"/>
    </row>
    <row r="997" spans="1:11" ht="14.25" hidden="1" x14ac:dyDescent="0.25">
      <c r="A997" s="4"/>
      <c r="B997" s="22"/>
      <c r="C997" s="4"/>
      <c r="D997" s="30"/>
      <c r="E997" s="33"/>
      <c r="F997" s="33"/>
      <c r="G997" s="33"/>
      <c r="H997" s="33"/>
      <c r="I997" s="33"/>
      <c r="J997" s="33"/>
      <c r="K997" s="33"/>
    </row>
    <row r="998" spans="1:11" ht="14.25" hidden="1" x14ac:dyDescent="0.25">
      <c r="A998" s="4"/>
      <c r="B998" s="22"/>
      <c r="C998" s="4"/>
      <c r="D998" s="30"/>
      <c r="E998" s="33"/>
      <c r="F998" s="33"/>
      <c r="G998" s="33"/>
      <c r="H998" s="33"/>
      <c r="I998" s="33"/>
      <c r="J998" s="33"/>
      <c r="K998" s="33"/>
    </row>
    <row r="999" spans="1:11" ht="14.25" hidden="1" x14ac:dyDescent="0.25">
      <c r="A999" s="4"/>
      <c r="B999" s="22"/>
      <c r="C999" s="4"/>
      <c r="D999" s="30"/>
      <c r="E999" s="33"/>
      <c r="F999" s="33"/>
      <c r="G999" s="33"/>
      <c r="H999" s="33"/>
      <c r="I999" s="33"/>
      <c r="J999" s="33"/>
      <c r="K999" s="33"/>
    </row>
    <row r="1000" spans="1:11" ht="14.25" hidden="1" x14ac:dyDescent="0.25">
      <c r="A1000" s="4"/>
      <c r="B1000" s="22"/>
      <c r="C1000" s="4"/>
      <c r="D1000" s="30"/>
      <c r="E1000" s="33"/>
      <c r="F1000" s="33"/>
      <c r="G1000" s="33"/>
      <c r="H1000" s="33"/>
      <c r="I1000" s="33"/>
      <c r="J1000" s="33"/>
      <c r="K1000" s="33"/>
    </row>
    <row r="1001" spans="1:11" ht="14.25" hidden="1" x14ac:dyDescent="0.25">
      <c r="A1001" s="4"/>
      <c r="B1001" s="22"/>
      <c r="C1001" s="4"/>
      <c r="D1001" s="30"/>
      <c r="E1001" s="33"/>
      <c r="F1001" s="33"/>
      <c r="G1001" s="33"/>
      <c r="H1001" s="33"/>
      <c r="I1001" s="33"/>
      <c r="J1001" s="33"/>
      <c r="K1001" s="33"/>
    </row>
    <row r="1002" spans="1:11" ht="14.25" hidden="1" x14ac:dyDescent="0.25">
      <c r="A1002" s="4"/>
      <c r="B1002" s="22"/>
      <c r="C1002" s="4"/>
      <c r="D1002" s="30"/>
      <c r="E1002" s="33"/>
      <c r="F1002" s="33"/>
      <c r="G1002" s="33"/>
      <c r="H1002" s="33"/>
      <c r="I1002" s="33"/>
      <c r="J1002" s="33"/>
      <c r="K1002" s="33"/>
    </row>
    <row r="1003" spans="1:11" ht="14.25" hidden="1" x14ac:dyDescent="0.25">
      <c r="A1003" s="4"/>
      <c r="B1003" s="22"/>
      <c r="C1003" s="4"/>
      <c r="D1003" s="30"/>
      <c r="E1003" s="33"/>
      <c r="F1003" s="33"/>
      <c r="G1003" s="33"/>
      <c r="H1003" s="33"/>
      <c r="I1003" s="33"/>
      <c r="J1003" s="33"/>
      <c r="K1003" s="33"/>
    </row>
    <row r="1004" spans="1:11" ht="14.25" hidden="1" x14ac:dyDescent="0.25">
      <c r="A1004" s="4"/>
      <c r="B1004" s="22"/>
      <c r="C1004" s="4"/>
      <c r="D1004" s="30"/>
      <c r="E1004" s="33"/>
      <c r="F1004" s="33"/>
      <c r="G1004" s="33"/>
      <c r="H1004" s="33"/>
      <c r="I1004" s="33"/>
      <c r="J1004" s="33"/>
      <c r="K1004" s="33"/>
    </row>
    <row r="1005" spans="1:11" ht="14.25" hidden="1" x14ac:dyDescent="0.25">
      <c r="A1005" s="4"/>
      <c r="B1005" s="22"/>
      <c r="C1005" s="4"/>
      <c r="D1005" s="30"/>
      <c r="E1005" s="33"/>
      <c r="F1005" s="33"/>
      <c r="G1005" s="33"/>
      <c r="H1005" s="33"/>
      <c r="I1005" s="33"/>
      <c r="J1005" s="33"/>
      <c r="K1005" s="33"/>
    </row>
    <row r="1006" spans="1:11" ht="14.25" hidden="1" x14ac:dyDescent="0.25">
      <c r="A1006" s="4"/>
      <c r="B1006" s="22"/>
      <c r="C1006" s="4"/>
      <c r="D1006" s="30"/>
      <c r="E1006" s="33"/>
      <c r="F1006" s="33"/>
      <c r="G1006" s="33"/>
      <c r="H1006" s="33"/>
      <c r="I1006" s="33"/>
      <c r="J1006" s="33"/>
      <c r="K1006" s="33"/>
    </row>
    <row r="1007" spans="1:11" ht="14.25" hidden="1" x14ac:dyDescent="0.25">
      <c r="A1007" s="4"/>
      <c r="B1007" s="22"/>
      <c r="C1007" s="4"/>
      <c r="D1007" s="30"/>
      <c r="E1007" s="33"/>
      <c r="F1007" s="33"/>
      <c r="G1007" s="33"/>
      <c r="H1007" s="33"/>
      <c r="I1007" s="33"/>
      <c r="J1007" s="33"/>
      <c r="K1007" s="33"/>
    </row>
    <row r="1008" spans="1:11" ht="14.25" hidden="1" x14ac:dyDescent="0.25">
      <c r="A1008" s="4"/>
      <c r="B1008" s="22"/>
      <c r="C1008" s="4"/>
      <c r="D1008" s="30"/>
      <c r="E1008" s="33"/>
      <c r="F1008" s="33"/>
      <c r="G1008" s="33"/>
      <c r="H1008" s="33"/>
      <c r="I1008" s="33"/>
      <c r="J1008" s="33"/>
      <c r="K1008" s="33"/>
    </row>
    <row r="1009" spans="1:11" ht="14.25" hidden="1" x14ac:dyDescent="0.25">
      <c r="A1009" s="4"/>
      <c r="B1009" s="22"/>
      <c r="C1009" s="4"/>
      <c r="D1009" s="30"/>
      <c r="E1009" s="33"/>
      <c r="F1009" s="33"/>
      <c r="G1009" s="33"/>
      <c r="H1009" s="33"/>
      <c r="I1009" s="33"/>
      <c r="J1009" s="33"/>
      <c r="K1009" s="33"/>
    </row>
    <row r="1010" spans="1:11" ht="14.25" hidden="1" x14ac:dyDescent="0.25">
      <c r="A1010" s="4"/>
      <c r="B1010" s="22"/>
      <c r="C1010" s="4"/>
      <c r="D1010" s="30"/>
      <c r="E1010" s="33"/>
      <c r="F1010" s="33"/>
      <c r="G1010" s="33"/>
      <c r="H1010" s="33"/>
      <c r="I1010" s="33"/>
      <c r="J1010" s="33"/>
      <c r="K1010" s="33"/>
    </row>
    <row r="1011" spans="1:11" ht="14.25" hidden="1" x14ac:dyDescent="0.25">
      <c r="A1011" s="4"/>
      <c r="B1011" s="22"/>
      <c r="C1011" s="4"/>
      <c r="D1011" s="30"/>
      <c r="E1011" s="33"/>
      <c r="F1011" s="33"/>
      <c r="G1011" s="33"/>
      <c r="H1011" s="33"/>
      <c r="I1011" s="33"/>
      <c r="J1011" s="33"/>
      <c r="K1011" s="33"/>
    </row>
    <row r="1012" spans="1:11" ht="14.25" hidden="1" x14ac:dyDescent="0.25">
      <c r="A1012" s="4"/>
      <c r="B1012" s="22"/>
      <c r="C1012" s="4"/>
      <c r="D1012" s="30"/>
      <c r="E1012" s="33"/>
      <c r="F1012" s="33"/>
      <c r="G1012" s="33"/>
      <c r="H1012" s="33"/>
      <c r="I1012" s="33"/>
      <c r="J1012" s="33"/>
      <c r="K1012" s="33"/>
    </row>
    <row r="1013" spans="1:11" ht="14.25" hidden="1" x14ac:dyDescent="0.25">
      <c r="A1013" s="4"/>
      <c r="B1013" s="22"/>
      <c r="C1013" s="4"/>
      <c r="D1013" s="30"/>
      <c r="E1013" s="33"/>
      <c r="F1013" s="33"/>
      <c r="G1013" s="33"/>
      <c r="H1013" s="33"/>
      <c r="I1013" s="33"/>
      <c r="J1013" s="33"/>
      <c r="K1013" s="33"/>
    </row>
    <row r="1014" spans="1:11" ht="14.25" hidden="1" x14ac:dyDescent="0.25">
      <c r="A1014" s="4"/>
      <c r="B1014" s="22"/>
      <c r="C1014" s="4"/>
      <c r="D1014" s="30"/>
      <c r="E1014" s="33"/>
      <c r="F1014" s="33"/>
      <c r="G1014" s="33"/>
      <c r="H1014" s="33"/>
      <c r="I1014" s="33"/>
      <c r="J1014" s="33"/>
      <c r="K1014" s="33"/>
    </row>
    <row r="1015" spans="1:11" ht="14.25" hidden="1" x14ac:dyDescent="0.25">
      <c r="A1015" s="4"/>
      <c r="B1015" s="22"/>
      <c r="C1015" s="4"/>
      <c r="D1015" s="30"/>
      <c r="E1015" s="33"/>
      <c r="F1015" s="33"/>
      <c r="G1015" s="33"/>
      <c r="H1015" s="33"/>
      <c r="I1015" s="33"/>
      <c r="J1015" s="33"/>
      <c r="K1015" s="33"/>
    </row>
    <row r="1016" spans="1:11" ht="14.25" hidden="1" x14ac:dyDescent="0.25">
      <c r="A1016" s="4"/>
      <c r="B1016" s="22"/>
      <c r="C1016" s="4"/>
      <c r="D1016" s="30"/>
      <c r="E1016" s="33"/>
      <c r="F1016" s="33"/>
      <c r="G1016" s="33"/>
      <c r="H1016" s="33"/>
      <c r="I1016" s="33"/>
      <c r="J1016" s="33"/>
      <c r="K1016" s="33"/>
    </row>
    <row r="1017" spans="1:11" ht="14.25" hidden="1" x14ac:dyDescent="0.25">
      <c r="A1017" s="4"/>
      <c r="B1017" s="22"/>
      <c r="C1017" s="4"/>
      <c r="D1017" s="30"/>
      <c r="E1017" s="33"/>
      <c r="F1017" s="33"/>
      <c r="G1017" s="33"/>
      <c r="H1017" s="33"/>
      <c r="I1017" s="33"/>
      <c r="J1017" s="33"/>
      <c r="K1017" s="33"/>
    </row>
    <row r="1018" spans="1:11" ht="14.25" hidden="1" x14ac:dyDescent="0.25">
      <c r="A1018" s="4"/>
      <c r="B1018" s="22"/>
      <c r="C1018" s="4"/>
      <c r="D1018" s="30"/>
      <c r="E1018" s="33"/>
      <c r="F1018" s="33"/>
      <c r="G1018" s="33"/>
      <c r="H1018" s="33"/>
      <c r="I1018" s="33"/>
      <c r="J1018" s="33"/>
      <c r="K1018" s="33"/>
    </row>
    <row r="1019" spans="1:11" ht="14.25" hidden="1" x14ac:dyDescent="0.25">
      <c r="A1019" s="4"/>
      <c r="B1019" s="22"/>
      <c r="C1019" s="4"/>
      <c r="D1019" s="30"/>
      <c r="E1019" s="33"/>
      <c r="F1019" s="33"/>
      <c r="G1019" s="33"/>
      <c r="H1019" s="33"/>
      <c r="I1019" s="33"/>
      <c r="J1019" s="33"/>
      <c r="K1019" s="33"/>
    </row>
    <row r="1020" spans="1:11" ht="14.25" hidden="1" x14ac:dyDescent="0.25">
      <c r="A1020" s="4"/>
      <c r="B1020" s="22"/>
      <c r="C1020" s="4"/>
      <c r="D1020" s="30"/>
      <c r="E1020" s="33"/>
      <c r="F1020" s="33"/>
      <c r="G1020" s="33"/>
      <c r="H1020" s="33"/>
      <c r="I1020" s="33"/>
      <c r="J1020" s="33"/>
      <c r="K1020" s="33"/>
    </row>
    <row r="1021" spans="1:11" ht="14.25" hidden="1" x14ac:dyDescent="0.25">
      <c r="A1021" s="4"/>
      <c r="B1021" s="22"/>
      <c r="C1021" s="4"/>
      <c r="D1021" s="30"/>
      <c r="E1021" s="33"/>
      <c r="F1021" s="33"/>
      <c r="G1021" s="33"/>
      <c r="H1021" s="33"/>
      <c r="I1021" s="33"/>
      <c r="J1021" s="33"/>
      <c r="K1021" s="33"/>
    </row>
    <row r="1022" spans="1:11" ht="14.25" hidden="1" x14ac:dyDescent="0.25">
      <c r="A1022" s="4"/>
      <c r="B1022" s="22"/>
      <c r="C1022" s="4"/>
      <c r="D1022" s="30"/>
      <c r="E1022" s="33"/>
      <c r="F1022" s="33"/>
      <c r="G1022" s="33"/>
      <c r="H1022" s="33"/>
      <c r="I1022" s="33"/>
      <c r="J1022" s="33"/>
      <c r="K1022" s="33"/>
    </row>
    <row r="1023" spans="1:11" ht="14.25" hidden="1" x14ac:dyDescent="0.25">
      <c r="A1023" s="4"/>
      <c r="B1023" s="22"/>
      <c r="C1023" s="4"/>
      <c r="D1023" s="30"/>
      <c r="E1023" s="33"/>
      <c r="F1023" s="33"/>
      <c r="G1023" s="33"/>
      <c r="H1023" s="33"/>
      <c r="I1023" s="33"/>
      <c r="J1023" s="33"/>
      <c r="K1023" s="33"/>
    </row>
    <row r="1024" spans="1:11" ht="14.25" hidden="1" x14ac:dyDescent="0.25">
      <c r="A1024" s="4"/>
      <c r="B1024" s="22"/>
      <c r="C1024" s="4"/>
      <c r="D1024" s="30"/>
      <c r="E1024" s="33"/>
      <c r="F1024" s="33"/>
      <c r="G1024" s="33"/>
      <c r="H1024" s="33"/>
      <c r="I1024" s="33"/>
      <c r="J1024" s="33"/>
      <c r="K1024" s="33"/>
    </row>
    <row r="1025" spans="1:11" ht="14.25" hidden="1" x14ac:dyDescent="0.25">
      <c r="A1025" s="4"/>
      <c r="B1025" s="22"/>
      <c r="C1025" s="4"/>
      <c r="D1025" s="30"/>
      <c r="E1025" s="33"/>
      <c r="F1025" s="33"/>
      <c r="G1025" s="33"/>
      <c r="H1025" s="33"/>
      <c r="I1025" s="33"/>
      <c r="J1025" s="33"/>
      <c r="K1025" s="33"/>
    </row>
    <row r="1026" spans="1:11" ht="14.25" hidden="1" x14ac:dyDescent="0.25">
      <c r="A1026" s="4"/>
      <c r="B1026" s="22"/>
      <c r="C1026" s="4"/>
      <c r="D1026" s="30"/>
      <c r="E1026" s="33"/>
      <c r="F1026" s="33"/>
      <c r="G1026" s="33"/>
      <c r="H1026" s="33"/>
      <c r="I1026" s="33"/>
      <c r="J1026" s="33"/>
      <c r="K1026" s="33"/>
    </row>
    <row r="1027" spans="1:11" ht="14.25" hidden="1" x14ac:dyDescent="0.25">
      <c r="A1027" s="4"/>
      <c r="B1027" s="22"/>
      <c r="C1027" s="4"/>
      <c r="D1027" s="30"/>
      <c r="E1027" s="33"/>
      <c r="F1027" s="33"/>
      <c r="G1027" s="33"/>
      <c r="H1027" s="33"/>
      <c r="I1027" s="33"/>
      <c r="J1027" s="33"/>
      <c r="K1027" s="33"/>
    </row>
    <row r="1028" spans="1:11" ht="14.25" hidden="1" x14ac:dyDescent="0.25">
      <c r="A1028" s="4"/>
      <c r="B1028" s="22"/>
      <c r="C1028" s="4"/>
      <c r="D1028" s="30"/>
      <c r="E1028" s="33"/>
      <c r="F1028" s="33"/>
      <c r="G1028" s="33"/>
      <c r="H1028" s="33"/>
      <c r="I1028" s="33"/>
      <c r="J1028" s="33"/>
      <c r="K1028" s="33"/>
    </row>
    <row r="1029" spans="1:11" ht="14.25" hidden="1" x14ac:dyDescent="0.25">
      <c r="A1029" s="4"/>
      <c r="B1029" s="22"/>
      <c r="C1029" s="4"/>
      <c r="D1029" s="30"/>
      <c r="E1029" s="33"/>
      <c r="F1029" s="33"/>
      <c r="G1029" s="33"/>
      <c r="H1029" s="33"/>
      <c r="I1029" s="33"/>
      <c r="J1029" s="33"/>
      <c r="K1029" s="33"/>
    </row>
    <row r="1030" spans="1:11" ht="14.25" hidden="1" x14ac:dyDescent="0.25">
      <c r="A1030" s="4"/>
      <c r="B1030" s="22"/>
      <c r="C1030" s="4"/>
      <c r="D1030" s="30"/>
      <c r="E1030" s="33"/>
      <c r="F1030" s="33"/>
      <c r="G1030" s="33"/>
      <c r="H1030" s="33"/>
      <c r="I1030" s="33"/>
      <c r="J1030" s="33"/>
      <c r="K1030" s="33"/>
    </row>
    <row r="1031" spans="1:11" ht="14.25" hidden="1" x14ac:dyDescent="0.25">
      <c r="A1031" s="4"/>
      <c r="B1031" s="22"/>
      <c r="C1031" s="4"/>
      <c r="D1031" s="30"/>
      <c r="E1031" s="33"/>
      <c r="F1031" s="33"/>
      <c r="G1031" s="33"/>
      <c r="H1031" s="33"/>
      <c r="I1031" s="33"/>
      <c r="J1031" s="33"/>
      <c r="K1031" s="33"/>
    </row>
    <row r="1032" spans="1:11" ht="14.25" hidden="1" x14ac:dyDescent="0.25">
      <c r="A1032" s="4"/>
      <c r="B1032" s="22"/>
      <c r="C1032" s="4"/>
      <c r="D1032" s="30"/>
      <c r="E1032" s="33"/>
      <c r="F1032" s="33"/>
      <c r="G1032" s="33"/>
      <c r="H1032" s="33"/>
      <c r="I1032" s="33"/>
      <c r="J1032" s="33"/>
      <c r="K1032" s="33"/>
    </row>
    <row r="1033" spans="1:11" ht="14.25" hidden="1" x14ac:dyDescent="0.25">
      <c r="A1033" s="4"/>
      <c r="B1033" s="22"/>
      <c r="C1033" s="4"/>
      <c r="D1033" s="30"/>
      <c r="E1033" s="33"/>
      <c r="F1033" s="33"/>
      <c r="G1033" s="33"/>
      <c r="H1033" s="33"/>
      <c r="I1033" s="33"/>
      <c r="J1033" s="33"/>
      <c r="K1033" s="33"/>
    </row>
    <row r="1034" spans="1:11" ht="14.25" hidden="1" x14ac:dyDescent="0.25">
      <c r="A1034" s="4"/>
      <c r="B1034" s="22"/>
      <c r="C1034" s="4"/>
      <c r="D1034" s="30"/>
      <c r="E1034" s="33"/>
      <c r="F1034" s="33"/>
      <c r="G1034" s="33"/>
      <c r="H1034" s="33"/>
      <c r="I1034" s="33"/>
      <c r="J1034" s="33"/>
      <c r="K1034" s="33"/>
    </row>
    <row r="1035" spans="1:11" ht="14.25" hidden="1" x14ac:dyDescent="0.25">
      <c r="A1035" s="4"/>
      <c r="B1035" s="22"/>
      <c r="C1035" s="4"/>
      <c r="D1035" s="30"/>
      <c r="E1035" s="33"/>
      <c r="F1035" s="33"/>
      <c r="G1035" s="33"/>
      <c r="H1035" s="33"/>
      <c r="I1035" s="33"/>
      <c r="J1035" s="33"/>
      <c r="K1035" s="33"/>
    </row>
    <row r="1036" spans="1:11" ht="14.25" hidden="1" x14ac:dyDescent="0.25">
      <c r="A1036" s="4"/>
      <c r="B1036" s="22"/>
      <c r="C1036" s="4"/>
      <c r="D1036" s="30"/>
      <c r="E1036" s="33"/>
      <c r="F1036" s="33"/>
      <c r="G1036" s="33"/>
      <c r="H1036" s="33"/>
      <c r="I1036" s="33"/>
      <c r="J1036" s="33"/>
      <c r="K1036" s="33"/>
    </row>
    <row r="1037" spans="1:11" ht="14.25" hidden="1" x14ac:dyDescent="0.25">
      <c r="A1037" s="4"/>
      <c r="B1037" s="22"/>
      <c r="C1037" s="4"/>
      <c r="D1037" s="30"/>
      <c r="E1037" s="33"/>
      <c r="F1037" s="33"/>
      <c r="G1037" s="33"/>
      <c r="H1037" s="33"/>
      <c r="I1037" s="33"/>
      <c r="J1037" s="33"/>
      <c r="K1037" s="33"/>
    </row>
    <row r="1038" spans="1:11" ht="14.25" hidden="1" x14ac:dyDescent="0.25">
      <c r="A1038" s="4"/>
      <c r="B1038" s="22"/>
      <c r="C1038" s="4"/>
      <c r="D1038" s="30"/>
      <c r="E1038" s="33"/>
      <c r="F1038" s="33"/>
      <c r="G1038" s="33"/>
      <c r="H1038" s="33"/>
      <c r="I1038" s="33"/>
      <c r="J1038" s="33"/>
      <c r="K1038" s="33"/>
    </row>
    <row r="1039" spans="1:11" ht="14.25" hidden="1" x14ac:dyDescent="0.25">
      <c r="A1039" s="4"/>
      <c r="B1039" s="22"/>
      <c r="C1039" s="4"/>
      <c r="D1039" s="30"/>
      <c r="E1039" s="33"/>
      <c r="F1039" s="33"/>
      <c r="G1039" s="33"/>
      <c r="H1039" s="33"/>
      <c r="I1039" s="33"/>
      <c r="J1039" s="33"/>
      <c r="K1039" s="33"/>
    </row>
    <row r="1040" spans="1:11" ht="14.25" hidden="1" x14ac:dyDescent="0.25">
      <c r="A1040" s="4"/>
      <c r="B1040" s="22"/>
      <c r="C1040" s="4"/>
      <c r="D1040" s="30"/>
      <c r="E1040" s="33"/>
      <c r="F1040" s="33"/>
      <c r="G1040" s="33"/>
      <c r="H1040" s="33"/>
      <c r="I1040" s="33"/>
      <c r="J1040" s="33"/>
      <c r="K1040" s="33"/>
    </row>
    <row r="1041" spans="1:11" ht="14.25" hidden="1" x14ac:dyDescent="0.25">
      <c r="A1041" s="4"/>
      <c r="B1041" s="22"/>
      <c r="C1041" s="4"/>
      <c r="D1041" s="30"/>
      <c r="E1041" s="33"/>
      <c r="F1041" s="33"/>
      <c r="G1041" s="33"/>
      <c r="H1041" s="33"/>
      <c r="I1041" s="33"/>
      <c r="J1041" s="33"/>
      <c r="K1041" s="33"/>
    </row>
    <row r="1042" spans="1:11" ht="14.25" hidden="1" x14ac:dyDescent="0.25">
      <c r="A1042" s="4"/>
      <c r="B1042" s="22"/>
      <c r="C1042" s="4"/>
      <c r="D1042" s="30"/>
      <c r="E1042" s="33"/>
      <c r="F1042" s="33"/>
      <c r="G1042" s="33"/>
      <c r="H1042" s="33"/>
      <c r="I1042" s="33"/>
      <c r="J1042" s="33"/>
      <c r="K1042" s="33"/>
    </row>
    <row r="1043" spans="1:11" ht="14.25" hidden="1" x14ac:dyDescent="0.25">
      <c r="A1043" s="4"/>
      <c r="B1043" s="22"/>
      <c r="C1043" s="4"/>
      <c r="D1043" s="30"/>
      <c r="E1043" s="33"/>
      <c r="F1043" s="33"/>
      <c r="G1043" s="33"/>
      <c r="H1043" s="33"/>
      <c r="I1043" s="33"/>
      <c r="J1043" s="33"/>
      <c r="K1043" s="33"/>
    </row>
    <row r="1044" spans="1:11" ht="14.25" hidden="1" x14ac:dyDescent="0.25">
      <c r="A1044" s="4"/>
      <c r="B1044" s="22"/>
      <c r="C1044" s="4"/>
      <c r="D1044" s="30"/>
      <c r="E1044" s="33"/>
      <c r="F1044" s="33"/>
      <c r="G1044" s="33"/>
      <c r="H1044" s="33"/>
      <c r="I1044" s="33"/>
      <c r="J1044" s="33"/>
      <c r="K1044" s="33"/>
    </row>
    <row r="1045" spans="1:11" ht="14.25" hidden="1" x14ac:dyDescent="0.25">
      <c r="A1045" s="4"/>
      <c r="B1045" s="22"/>
      <c r="C1045" s="4"/>
      <c r="D1045" s="30"/>
      <c r="E1045" s="33"/>
      <c r="F1045" s="33"/>
      <c r="G1045" s="33"/>
      <c r="H1045" s="33"/>
      <c r="I1045" s="33"/>
      <c r="J1045" s="33"/>
      <c r="K1045" s="33"/>
    </row>
    <row r="1046" spans="1:11" ht="14.25" hidden="1" x14ac:dyDescent="0.25">
      <c r="A1046" s="4"/>
      <c r="B1046" s="22"/>
      <c r="C1046" s="4"/>
      <c r="D1046" s="30"/>
      <c r="E1046" s="33"/>
      <c r="F1046" s="33"/>
      <c r="G1046" s="33"/>
      <c r="H1046" s="33"/>
      <c r="I1046" s="33"/>
      <c r="J1046" s="33"/>
      <c r="K1046" s="33"/>
    </row>
    <row r="1047" spans="1:11" ht="14.25" hidden="1" x14ac:dyDescent="0.25">
      <c r="A1047" s="4"/>
      <c r="B1047" s="22"/>
      <c r="C1047" s="4"/>
      <c r="D1047" s="30"/>
      <c r="E1047" s="33"/>
      <c r="F1047" s="33"/>
      <c r="G1047" s="33"/>
      <c r="H1047" s="33"/>
      <c r="I1047" s="33"/>
      <c r="J1047" s="33"/>
      <c r="K1047" s="33"/>
    </row>
    <row r="1048" spans="1:11" ht="14.25" hidden="1" x14ac:dyDescent="0.25">
      <c r="A1048" s="4"/>
      <c r="B1048" s="22"/>
      <c r="C1048" s="4"/>
      <c r="D1048" s="30"/>
      <c r="E1048" s="33"/>
      <c r="F1048" s="33"/>
      <c r="G1048" s="33"/>
      <c r="H1048" s="33"/>
      <c r="I1048" s="33"/>
      <c r="J1048" s="33"/>
      <c r="K1048" s="33"/>
    </row>
    <row r="1049" spans="1:11" ht="14.25" hidden="1" x14ac:dyDescent="0.25">
      <c r="A1049" s="4"/>
      <c r="B1049" s="22"/>
      <c r="C1049" s="4"/>
      <c r="D1049" s="30"/>
      <c r="E1049" s="33"/>
      <c r="F1049" s="33"/>
      <c r="G1049" s="33"/>
      <c r="H1049" s="33"/>
      <c r="I1049" s="33"/>
      <c r="J1049" s="33"/>
      <c r="K1049" s="33"/>
    </row>
    <row r="1050" spans="1:11" ht="14.25" hidden="1" x14ac:dyDescent="0.25">
      <c r="A1050" s="4"/>
      <c r="B1050" s="22"/>
      <c r="C1050" s="4"/>
      <c r="D1050" s="30"/>
      <c r="E1050" s="33"/>
      <c r="F1050" s="33"/>
      <c r="G1050" s="33"/>
      <c r="H1050" s="33"/>
      <c r="I1050" s="33"/>
      <c r="J1050" s="33"/>
      <c r="K1050" s="33"/>
    </row>
    <row r="1051" spans="1:11" ht="14.25" hidden="1" x14ac:dyDescent="0.25">
      <c r="A1051" s="4"/>
      <c r="B1051" s="22"/>
      <c r="C1051" s="4"/>
      <c r="D1051" s="30"/>
      <c r="E1051" s="33"/>
      <c r="F1051" s="33"/>
      <c r="G1051" s="33"/>
      <c r="H1051" s="33"/>
      <c r="I1051" s="33"/>
      <c r="J1051" s="33"/>
      <c r="K1051" s="33"/>
    </row>
    <row r="1052" spans="1:11" ht="14.25" hidden="1" x14ac:dyDescent="0.25">
      <c r="A1052" s="4"/>
      <c r="B1052" s="22"/>
      <c r="C1052" s="4"/>
      <c r="D1052" s="30"/>
      <c r="E1052" s="33"/>
      <c r="F1052" s="33"/>
      <c r="G1052" s="33"/>
      <c r="H1052" s="33"/>
      <c r="I1052" s="33"/>
      <c r="J1052" s="33"/>
      <c r="K1052" s="33"/>
    </row>
    <row r="1053" spans="1:11" ht="14.25" hidden="1" x14ac:dyDescent="0.25">
      <c r="A1053" s="4"/>
      <c r="B1053" s="22"/>
      <c r="C1053" s="4"/>
      <c r="D1053" s="30"/>
      <c r="E1053" s="33"/>
      <c r="F1053" s="33"/>
      <c r="G1053" s="33"/>
      <c r="H1053" s="33"/>
      <c r="I1053" s="33"/>
      <c r="J1053" s="33"/>
      <c r="K1053" s="33"/>
    </row>
    <row r="1054" spans="1:11" ht="14.25" hidden="1" x14ac:dyDescent="0.25">
      <c r="A1054" s="4"/>
      <c r="B1054" s="22"/>
      <c r="C1054" s="4"/>
      <c r="D1054" s="30"/>
      <c r="E1054" s="33"/>
      <c r="F1054" s="33"/>
      <c r="G1054" s="33"/>
      <c r="H1054" s="33"/>
      <c r="I1054" s="33"/>
      <c r="J1054" s="33"/>
      <c r="K1054" s="33"/>
    </row>
    <row r="1055" spans="1:11" ht="14.25" hidden="1" x14ac:dyDescent="0.25">
      <c r="A1055" s="4"/>
      <c r="B1055" s="22"/>
      <c r="C1055" s="4"/>
      <c r="D1055" s="30"/>
      <c r="E1055" s="33"/>
      <c r="F1055" s="33"/>
      <c r="G1055" s="33"/>
      <c r="H1055" s="33"/>
      <c r="I1055" s="33"/>
      <c r="J1055" s="33"/>
      <c r="K1055" s="33"/>
    </row>
    <row r="1056" spans="1:11" ht="14.25" hidden="1" x14ac:dyDescent="0.25">
      <c r="A1056" s="4"/>
      <c r="B1056" s="22"/>
      <c r="C1056" s="4"/>
      <c r="D1056" s="30"/>
      <c r="E1056" s="33"/>
      <c r="F1056" s="33"/>
      <c r="G1056" s="33"/>
      <c r="H1056" s="33"/>
      <c r="I1056" s="33"/>
      <c r="J1056" s="33"/>
      <c r="K1056" s="33"/>
    </row>
    <row r="1057" spans="1:11" ht="14.25" hidden="1" x14ac:dyDescent="0.25">
      <c r="A1057" s="4"/>
      <c r="B1057" s="22"/>
      <c r="C1057" s="4"/>
      <c r="D1057" s="30"/>
      <c r="E1057" s="33"/>
      <c r="F1057" s="33"/>
      <c r="G1057" s="33"/>
      <c r="H1057" s="33"/>
      <c r="I1057" s="33"/>
      <c r="J1057" s="33"/>
      <c r="K1057" s="33"/>
    </row>
    <row r="1058" spans="1:11" ht="14.25" hidden="1" x14ac:dyDescent="0.25">
      <c r="A1058" s="4"/>
      <c r="B1058" s="22"/>
      <c r="C1058" s="4"/>
      <c r="D1058" s="30"/>
      <c r="E1058" s="33"/>
      <c r="F1058" s="33"/>
      <c r="G1058" s="33"/>
      <c r="H1058" s="33"/>
      <c r="I1058" s="33"/>
      <c r="J1058" s="33"/>
      <c r="K1058" s="33"/>
    </row>
    <row r="1059" spans="1:11" ht="14.25" hidden="1" x14ac:dyDescent="0.25">
      <c r="A1059" s="4"/>
      <c r="B1059" s="22"/>
      <c r="C1059" s="4"/>
      <c r="D1059" s="30"/>
      <c r="E1059" s="33"/>
      <c r="F1059" s="33"/>
      <c r="G1059" s="33"/>
      <c r="H1059" s="33"/>
      <c r="I1059" s="33"/>
      <c r="J1059" s="33"/>
      <c r="K1059" s="33"/>
    </row>
    <row r="1060" spans="1:11" ht="14.25" hidden="1" x14ac:dyDescent="0.25">
      <c r="A1060" s="4"/>
      <c r="B1060" s="22"/>
      <c r="C1060" s="4"/>
      <c r="D1060" s="30"/>
      <c r="E1060" s="33"/>
      <c r="F1060" s="33"/>
      <c r="G1060" s="33"/>
      <c r="H1060" s="33"/>
      <c r="I1060" s="33"/>
      <c r="J1060" s="33"/>
      <c r="K1060" s="33"/>
    </row>
    <row r="1061" spans="1:11" ht="14.25" hidden="1" x14ac:dyDescent="0.25">
      <c r="A1061" s="4"/>
      <c r="B1061" s="22"/>
      <c r="C1061" s="4"/>
      <c r="D1061" s="30"/>
      <c r="E1061" s="33"/>
      <c r="F1061" s="33"/>
      <c r="G1061" s="33"/>
      <c r="H1061" s="33"/>
      <c r="I1061" s="33"/>
      <c r="J1061" s="33"/>
      <c r="K1061" s="33"/>
    </row>
    <row r="1062" spans="1:11" ht="14.25" hidden="1" x14ac:dyDescent="0.25">
      <c r="A1062" s="4"/>
      <c r="B1062" s="22"/>
      <c r="C1062" s="4"/>
      <c r="D1062" s="30"/>
      <c r="E1062" s="33"/>
      <c r="F1062" s="33"/>
      <c r="G1062" s="33"/>
      <c r="H1062" s="33"/>
      <c r="I1062" s="33"/>
      <c r="J1062" s="33"/>
      <c r="K1062" s="33"/>
    </row>
    <row r="1063" spans="1:11" ht="14.25" hidden="1" x14ac:dyDescent="0.25">
      <c r="A1063" s="4"/>
      <c r="B1063" s="22"/>
      <c r="C1063" s="4"/>
      <c r="D1063" s="30"/>
      <c r="E1063" s="33"/>
      <c r="F1063" s="33"/>
      <c r="G1063" s="33"/>
      <c r="H1063" s="33"/>
      <c r="I1063" s="33"/>
      <c r="J1063" s="33"/>
      <c r="K1063" s="33"/>
    </row>
    <row r="1064" spans="1:11" ht="14.25" hidden="1" x14ac:dyDescent="0.25">
      <c r="A1064" s="4"/>
      <c r="B1064" s="22"/>
      <c r="C1064" s="4"/>
      <c r="D1064" s="30"/>
      <c r="E1064" s="33"/>
      <c r="F1064" s="33"/>
      <c r="G1064" s="33"/>
      <c r="H1064" s="33"/>
      <c r="I1064" s="33"/>
      <c r="J1064" s="33"/>
      <c r="K1064" s="33"/>
    </row>
    <row r="1065" spans="1:11" ht="14.25" hidden="1" x14ac:dyDescent="0.25">
      <c r="A1065" s="4"/>
      <c r="B1065" s="22"/>
      <c r="C1065" s="4"/>
      <c r="D1065" s="30"/>
      <c r="E1065" s="33"/>
      <c r="F1065" s="33"/>
      <c r="G1065" s="33"/>
      <c r="H1065" s="33"/>
      <c r="I1065" s="33"/>
      <c r="J1065" s="33"/>
      <c r="K1065" s="33"/>
    </row>
    <row r="1066" spans="1:11" ht="14.25" hidden="1" x14ac:dyDescent="0.25">
      <c r="A1066" s="4"/>
      <c r="B1066" s="22"/>
      <c r="C1066" s="4"/>
      <c r="D1066" s="30"/>
      <c r="E1066" s="33"/>
      <c r="F1066" s="33"/>
      <c r="G1066" s="33"/>
      <c r="H1066" s="33"/>
      <c r="I1066" s="33"/>
      <c r="J1066" s="33"/>
      <c r="K1066" s="33"/>
    </row>
    <row r="1067" spans="1:11" ht="14.25" hidden="1" x14ac:dyDescent="0.25">
      <c r="A1067" s="4"/>
      <c r="B1067" s="22"/>
      <c r="C1067" s="4"/>
      <c r="D1067" s="30"/>
      <c r="E1067" s="33"/>
      <c r="F1067" s="33"/>
      <c r="G1067" s="33"/>
      <c r="H1067" s="33"/>
      <c r="I1067" s="33"/>
      <c r="J1067" s="33"/>
      <c r="K1067" s="33"/>
    </row>
    <row r="1068" spans="1:11" ht="14.25" hidden="1" x14ac:dyDescent="0.25">
      <c r="A1068" s="4"/>
      <c r="B1068" s="22"/>
      <c r="C1068" s="4"/>
      <c r="D1068" s="30"/>
      <c r="E1068" s="33"/>
      <c r="F1068" s="33"/>
      <c r="G1068" s="33"/>
      <c r="H1068" s="33"/>
      <c r="I1068" s="33"/>
      <c r="J1068" s="33"/>
      <c r="K1068" s="33"/>
    </row>
    <row r="1069" spans="1:11" ht="14.25" hidden="1" x14ac:dyDescent="0.25">
      <c r="A1069" s="4"/>
      <c r="B1069" s="22"/>
      <c r="C1069" s="4"/>
      <c r="D1069" s="30"/>
      <c r="E1069" s="33"/>
      <c r="F1069" s="33"/>
      <c r="G1069" s="33"/>
      <c r="H1069" s="33"/>
      <c r="I1069" s="33"/>
      <c r="J1069" s="33"/>
      <c r="K1069" s="33"/>
    </row>
    <row r="1070" spans="1:11" ht="14.25" hidden="1" x14ac:dyDescent="0.25">
      <c r="A1070" s="4"/>
      <c r="B1070" s="22"/>
      <c r="C1070" s="4"/>
      <c r="D1070" s="30"/>
      <c r="E1070" s="33"/>
      <c r="F1070" s="33"/>
      <c r="G1070" s="33"/>
      <c r="H1070" s="33"/>
      <c r="I1070" s="33"/>
      <c r="J1070" s="33"/>
      <c r="K1070" s="33"/>
    </row>
    <row r="1071" spans="1:11" ht="14.25" hidden="1" x14ac:dyDescent="0.25">
      <c r="A1071" s="4"/>
      <c r="B1071" s="22"/>
      <c r="C1071" s="4"/>
      <c r="D1071" s="30"/>
      <c r="E1071" s="33"/>
      <c r="F1071" s="33"/>
      <c r="G1071" s="33"/>
      <c r="H1071" s="33"/>
      <c r="I1071" s="33"/>
      <c r="J1071" s="33"/>
      <c r="K1071" s="33"/>
    </row>
    <row r="1072" spans="1:11" ht="14.25" hidden="1" x14ac:dyDescent="0.25">
      <c r="A1072" s="4"/>
      <c r="B1072" s="22"/>
      <c r="C1072" s="4"/>
      <c r="D1072" s="30"/>
      <c r="E1072" s="33"/>
      <c r="F1072" s="33"/>
      <c r="G1072" s="33"/>
      <c r="H1072" s="33"/>
      <c r="I1072" s="33"/>
      <c r="J1072" s="33"/>
      <c r="K1072" s="33"/>
    </row>
    <row r="1073" spans="1:11" ht="14.25" hidden="1" x14ac:dyDescent="0.25">
      <c r="A1073" s="4"/>
      <c r="B1073" s="22"/>
      <c r="C1073" s="4"/>
      <c r="D1073" s="30"/>
      <c r="E1073" s="33"/>
      <c r="F1073" s="33"/>
      <c r="G1073" s="33"/>
      <c r="H1073" s="33"/>
      <c r="I1073" s="33"/>
      <c r="J1073" s="33"/>
      <c r="K1073" s="33"/>
    </row>
    <row r="1074" spans="1:11" ht="14.25" hidden="1" x14ac:dyDescent="0.25">
      <c r="A1074" s="4"/>
      <c r="B1074" s="22"/>
      <c r="C1074" s="4"/>
      <c r="D1074" s="30"/>
      <c r="E1074" s="33"/>
      <c r="F1074" s="33"/>
      <c r="G1074" s="33"/>
      <c r="H1074" s="33"/>
      <c r="I1074" s="33"/>
      <c r="J1074" s="33"/>
      <c r="K1074" s="33"/>
    </row>
    <row r="1075" spans="1:11" ht="14.25" hidden="1" x14ac:dyDescent="0.25">
      <c r="A1075" s="4"/>
      <c r="B1075" s="22"/>
      <c r="C1075" s="4"/>
      <c r="D1075" s="30"/>
      <c r="E1075" s="33"/>
      <c r="F1075" s="33"/>
      <c r="G1075" s="33"/>
      <c r="H1075" s="33"/>
      <c r="I1075" s="33"/>
      <c r="J1075" s="33"/>
      <c r="K1075" s="33"/>
    </row>
    <row r="1076" spans="1:11" ht="14.25" hidden="1" x14ac:dyDescent="0.25">
      <c r="A1076" s="4"/>
      <c r="B1076" s="22"/>
      <c r="C1076" s="4"/>
      <c r="D1076" s="30"/>
      <c r="E1076" s="33"/>
      <c r="F1076" s="33"/>
      <c r="G1076" s="33"/>
      <c r="H1076" s="33"/>
      <c r="I1076" s="33"/>
      <c r="J1076" s="33"/>
      <c r="K1076" s="33"/>
    </row>
    <row r="1077" spans="1:11" ht="14.25" hidden="1" x14ac:dyDescent="0.25">
      <c r="A1077" s="4"/>
      <c r="B1077" s="22"/>
      <c r="C1077" s="4"/>
      <c r="D1077" s="30"/>
      <c r="E1077" s="33"/>
      <c r="F1077" s="33"/>
      <c r="G1077" s="33"/>
      <c r="H1077" s="33"/>
      <c r="I1077" s="33"/>
      <c r="J1077" s="33"/>
      <c r="K1077" s="33"/>
    </row>
    <row r="1078" spans="1:11" ht="14.25" hidden="1" x14ac:dyDescent="0.25">
      <c r="A1078" s="4"/>
      <c r="B1078" s="22"/>
      <c r="C1078" s="4"/>
      <c r="D1078" s="30"/>
      <c r="E1078" s="33"/>
      <c r="F1078" s="33"/>
      <c r="G1078" s="33"/>
      <c r="H1078" s="33"/>
      <c r="I1078" s="33"/>
      <c r="J1078" s="33"/>
      <c r="K1078" s="33"/>
    </row>
    <row r="1079" spans="1:11" ht="14.25" hidden="1" x14ac:dyDescent="0.25">
      <c r="A1079" s="4"/>
      <c r="B1079" s="22"/>
      <c r="C1079" s="4"/>
      <c r="D1079" s="30"/>
      <c r="E1079" s="33"/>
      <c r="F1079" s="33"/>
      <c r="G1079" s="33"/>
      <c r="H1079" s="33"/>
      <c r="I1079" s="33"/>
      <c r="J1079" s="33"/>
      <c r="K1079" s="33"/>
    </row>
    <row r="1080" spans="1:11" ht="14.25" hidden="1" x14ac:dyDescent="0.25">
      <c r="A1080" s="4"/>
      <c r="B1080" s="22"/>
      <c r="C1080" s="4"/>
      <c r="D1080" s="30"/>
      <c r="E1080" s="33"/>
      <c r="F1080" s="33"/>
      <c r="G1080" s="33"/>
      <c r="H1080" s="33"/>
      <c r="I1080" s="33"/>
      <c r="J1080" s="33"/>
      <c r="K1080" s="33"/>
    </row>
    <row r="1081" spans="1:11" ht="14.25" hidden="1" x14ac:dyDescent="0.25">
      <c r="A1081" s="4"/>
      <c r="B1081" s="22"/>
      <c r="C1081" s="4"/>
      <c r="D1081" s="30"/>
      <c r="E1081" s="33"/>
      <c r="F1081" s="33"/>
      <c r="G1081" s="33"/>
      <c r="H1081" s="33"/>
      <c r="I1081" s="33"/>
      <c r="J1081" s="33"/>
      <c r="K1081" s="33"/>
    </row>
    <row r="1082" spans="1:11" ht="14.25" hidden="1" x14ac:dyDescent="0.25">
      <c r="A1082" s="4"/>
      <c r="B1082" s="22"/>
      <c r="C1082" s="4"/>
      <c r="D1082" s="30"/>
      <c r="E1082" s="33"/>
      <c r="F1082" s="33"/>
      <c r="G1082" s="33"/>
      <c r="H1082" s="33"/>
      <c r="I1082" s="33"/>
      <c r="J1082" s="33"/>
      <c r="K1082" s="33"/>
    </row>
    <row r="1083" spans="1:11" ht="14.25" hidden="1" x14ac:dyDescent="0.25">
      <c r="A1083" s="4"/>
      <c r="B1083" s="22"/>
      <c r="C1083" s="4"/>
      <c r="D1083" s="30"/>
      <c r="E1083" s="33"/>
      <c r="F1083" s="33"/>
      <c r="G1083" s="33"/>
      <c r="H1083" s="33"/>
      <c r="I1083" s="33"/>
      <c r="J1083" s="33"/>
      <c r="K1083" s="33"/>
    </row>
    <row r="1084" spans="1:11" ht="14.25" hidden="1" x14ac:dyDescent="0.25">
      <c r="A1084" s="4"/>
      <c r="B1084" s="22"/>
      <c r="C1084" s="4"/>
      <c r="D1084" s="30"/>
      <c r="E1084" s="33"/>
      <c r="F1084" s="33"/>
      <c r="G1084" s="33"/>
      <c r="H1084" s="33"/>
      <c r="I1084" s="33"/>
      <c r="J1084" s="33"/>
      <c r="K1084" s="33"/>
    </row>
    <row r="1085" spans="1:11" ht="14.25" hidden="1" x14ac:dyDescent="0.25">
      <c r="A1085" s="4"/>
      <c r="B1085" s="22"/>
      <c r="C1085" s="4"/>
      <c r="D1085" s="30"/>
      <c r="E1085" s="33"/>
      <c r="F1085" s="33"/>
      <c r="G1085" s="33"/>
      <c r="H1085" s="33"/>
      <c r="I1085" s="33"/>
      <c r="J1085" s="33"/>
      <c r="K1085" s="33"/>
    </row>
    <row r="1086" spans="1:11" ht="14.25" hidden="1" x14ac:dyDescent="0.25">
      <c r="A1086" s="4"/>
      <c r="B1086" s="22"/>
      <c r="C1086" s="4"/>
      <c r="D1086" s="30"/>
      <c r="E1086" s="33"/>
      <c r="F1086" s="33"/>
      <c r="G1086" s="33"/>
      <c r="H1086" s="33"/>
      <c r="I1086" s="33"/>
      <c r="J1086" s="33"/>
      <c r="K1086" s="33"/>
    </row>
    <row r="1087" spans="1:11" ht="14.25" hidden="1" x14ac:dyDescent="0.25">
      <c r="A1087" s="4"/>
      <c r="B1087" s="22"/>
      <c r="C1087" s="4"/>
      <c r="D1087" s="30"/>
      <c r="E1087" s="33"/>
      <c r="F1087" s="33"/>
      <c r="G1087" s="33"/>
      <c r="H1087" s="33"/>
      <c r="I1087" s="33"/>
      <c r="J1087" s="33"/>
      <c r="K1087" s="33"/>
    </row>
    <row r="1088" spans="1:11" ht="14.25" hidden="1" x14ac:dyDescent="0.25">
      <c r="A1088" s="4"/>
      <c r="B1088" s="22"/>
      <c r="C1088" s="4"/>
      <c r="D1088" s="30"/>
      <c r="E1088" s="33"/>
      <c r="F1088" s="33"/>
      <c r="G1088" s="33"/>
      <c r="H1088" s="33"/>
      <c r="I1088" s="33"/>
      <c r="J1088" s="33"/>
      <c r="K1088" s="33"/>
    </row>
    <row r="1089" spans="1:11" ht="14.25" hidden="1" x14ac:dyDescent="0.25">
      <c r="A1089" s="4"/>
      <c r="B1089" s="22"/>
      <c r="C1089" s="4"/>
      <c r="D1089" s="30"/>
      <c r="E1089" s="33"/>
      <c r="F1089" s="33"/>
      <c r="G1089" s="33"/>
      <c r="H1089" s="33"/>
      <c r="I1089" s="33"/>
      <c r="J1089" s="33"/>
      <c r="K1089" s="33"/>
    </row>
    <row r="1090" spans="1:11" ht="14.25" hidden="1" x14ac:dyDescent="0.25">
      <c r="A1090" s="4"/>
      <c r="B1090" s="22"/>
      <c r="C1090" s="4"/>
      <c r="D1090" s="30"/>
      <c r="E1090" s="33"/>
      <c r="F1090" s="33"/>
      <c r="G1090" s="33"/>
      <c r="H1090" s="33"/>
      <c r="I1090" s="33"/>
      <c r="J1090" s="33"/>
      <c r="K1090" s="33"/>
    </row>
    <row r="1091" spans="1:11" ht="14.25" hidden="1" x14ac:dyDescent="0.25">
      <c r="A1091" s="4"/>
      <c r="B1091" s="22"/>
      <c r="C1091" s="4"/>
      <c r="D1091" s="30"/>
      <c r="E1091" s="33"/>
      <c r="F1091" s="33"/>
      <c r="G1091" s="33"/>
      <c r="H1091" s="33"/>
      <c r="I1091" s="33"/>
      <c r="J1091" s="33"/>
      <c r="K1091" s="33"/>
    </row>
    <row r="1092" spans="1:11" ht="14.25" hidden="1" x14ac:dyDescent="0.25">
      <c r="A1092" s="4"/>
      <c r="B1092" s="22"/>
      <c r="C1092" s="4"/>
      <c r="D1092" s="30"/>
      <c r="E1092" s="33"/>
      <c r="F1092" s="33"/>
      <c r="G1092" s="33"/>
      <c r="H1092" s="33"/>
      <c r="I1092" s="33"/>
      <c r="J1092" s="33"/>
      <c r="K1092" s="33"/>
    </row>
    <row r="1093" spans="1:11" ht="14.25" hidden="1" x14ac:dyDescent="0.25">
      <c r="A1093" s="4"/>
      <c r="B1093" s="22"/>
      <c r="C1093" s="4"/>
      <c r="D1093" s="30"/>
      <c r="E1093" s="33"/>
      <c r="F1093" s="33"/>
      <c r="G1093" s="33"/>
      <c r="H1093" s="33"/>
      <c r="I1093" s="33"/>
      <c r="J1093" s="33"/>
      <c r="K1093" s="33"/>
    </row>
    <row r="1094" spans="1:11" ht="14.25" hidden="1" x14ac:dyDescent="0.25">
      <c r="A1094" s="4"/>
      <c r="B1094" s="22"/>
      <c r="C1094" s="4"/>
      <c r="D1094" s="30"/>
      <c r="E1094" s="33"/>
      <c r="F1094" s="33"/>
      <c r="G1094" s="33"/>
      <c r="H1094" s="33"/>
      <c r="I1094" s="33"/>
      <c r="J1094" s="33"/>
      <c r="K1094" s="33"/>
    </row>
    <row r="1095" spans="1:11" ht="14.25" hidden="1" x14ac:dyDescent="0.25">
      <c r="A1095" s="4"/>
      <c r="B1095" s="22"/>
      <c r="C1095" s="4"/>
      <c r="D1095" s="30"/>
      <c r="E1095" s="33"/>
      <c r="F1095" s="33"/>
      <c r="G1095" s="33"/>
      <c r="H1095" s="33"/>
      <c r="I1095" s="33"/>
      <c r="J1095" s="33"/>
      <c r="K1095" s="33"/>
    </row>
    <row r="1096" spans="1:11" ht="14.25" hidden="1" x14ac:dyDescent="0.25">
      <c r="A1096" s="4"/>
      <c r="B1096" s="22"/>
      <c r="C1096" s="4"/>
      <c r="D1096" s="30"/>
      <c r="E1096" s="33"/>
      <c r="F1096" s="33"/>
      <c r="G1096" s="33"/>
      <c r="H1096" s="33"/>
      <c r="I1096" s="33"/>
      <c r="J1096" s="33"/>
      <c r="K1096" s="33"/>
    </row>
    <row r="1097" spans="1:11" ht="14.25" hidden="1" x14ac:dyDescent="0.25">
      <c r="A1097" s="4"/>
      <c r="B1097" s="22"/>
      <c r="C1097" s="4"/>
      <c r="D1097" s="30"/>
      <c r="E1097" s="33"/>
      <c r="F1097" s="33"/>
      <c r="G1097" s="33"/>
      <c r="H1097" s="33"/>
      <c r="I1097" s="33"/>
      <c r="J1097" s="33"/>
      <c r="K1097" s="33"/>
    </row>
    <row r="1098" spans="1:11" ht="14.25" hidden="1" x14ac:dyDescent="0.25">
      <c r="A1098" s="4"/>
      <c r="B1098" s="22"/>
      <c r="C1098" s="4"/>
      <c r="D1098" s="30"/>
      <c r="E1098" s="33"/>
      <c r="F1098" s="33"/>
      <c r="G1098" s="33"/>
      <c r="H1098" s="33"/>
      <c r="I1098" s="33"/>
      <c r="J1098" s="33"/>
      <c r="K1098" s="33"/>
    </row>
    <row r="1099" spans="1:11" ht="14.25" hidden="1" x14ac:dyDescent="0.25">
      <c r="A1099" s="4"/>
      <c r="B1099" s="22"/>
      <c r="C1099" s="4"/>
      <c r="D1099" s="30"/>
      <c r="E1099" s="33"/>
      <c r="F1099" s="33"/>
      <c r="G1099" s="33"/>
      <c r="H1099" s="33"/>
      <c r="I1099" s="33"/>
      <c r="J1099" s="33"/>
      <c r="K1099" s="33"/>
    </row>
    <row r="1100" spans="1:11" ht="14.25" hidden="1" x14ac:dyDescent="0.25">
      <c r="A1100" s="4"/>
      <c r="B1100" s="22"/>
      <c r="C1100" s="4"/>
      <c r="D1100" s="30"/>
      <c r="E1100" s="33"/>
      <c r="F1100" s="33"/>
      <c r="G1100" s="33"/>
      <c r="H1100" s="33"/>
      <c r="I1100" s="33"/>
      <c r="J1100" s="33"/>
      <c r="K1100" s="33"/>
    </row>
    <row r="1101" spans="1:11" ht="14.25" hidden="1" x14ac:dyDescent="0.25">
      <c r="A1101" s="4"/>
      <c r="B1101" s="22"/>
      <c r="C1101" s="4"/>
      <c r="D1101" s="30"/>
      <c r="E1101" s="33"/>
      <c r="F1101" s="33"/>
      <c r="G1101" s="33"/>
      <c r="H1101" s="33"/>
      <c r="I1101" s="33"/>
      <c r="J1101" s="33"/>
      <c r="K1101" s="33"/>
    </row>
    <row r="1102" spans="1:11" ht="14.25" hidden="1" x14ac:dyDescent="0.25">
      <c r="A1102" s="4"/>
      <c r="B1102" s="22"/>
      <c r="C1102" s="4"/>
      <c r="D1102" s="30"/>
      <c r="E1102" s="33"/>
      <c r="F1102" s="33"/>
      <c r="G1102" s="33"/>
      <c r="H1102" s="33"/>
      <c r="I1102" s="33"/>
      <c r="J1102" s="33"/>
      <c r="K1102" s="33"/>
    </row>
    <row r="1103" spans="1:11" ht="14.25" hidden="1" x14ac:dyDescent="0.25">
      <c r="A1103" s="4"/>
      <c r="B1103" s="22"/>
      <c r="C1103" s="4"/>
      <c r="D1103" s="30"/>
      <c r="E1103" s="33"/>
      <c r="F1103" s="33"/>
      <c r="G1103" s="33"/>
      <c r="H1103" s="33"/>
      <c r="I1103" s="33"/>
      <c r="J1103" s="33"/>
      <c r="K1103" s="33"/>
    </row>
    <row r="1104" spans="1:11" ht="14.25" hidden="1" x14ac:dyDescent="0.25">
      <c r="A1104" s="4"/>
      <c r="B1104" s="22"/>
      <c r="C1104" s="4"/>
      <c r="D1104" s="30"/>
      <c r="E1104" s="33"/>
      <c r="F1104" s="33"/>
      <c r="G1104" s="33"/>
      <c r="H1104" s="33"/>
      <c r="I1104" s="33"/>
      <c r="J1104" s="33"/>
      <c r="K1104" s="33"/>
    </row>
    <row r="1105" spans="1:11" ht="14.25" hidden="1" x14ac:dyDescent="0.25">
      <c r="A1105" s="4"/>
      <c r="B1105" s="22"/>
      <c r="C1105" s="4"/>
      <c r="D1105" s="30"/>
      <c r="E1105" s="33"/>
      <c r="F1105" s="33"/>
      <c r="G1105" s="33"/>
      <c r="H1105" s="33"/>
      <c r="I1105" s="33"/>
      <c r="J1105" s="33"/>
      <c r="K1105" s="33"/>
    </row>
    <row r="1106" spans="1:11" ht="14.25" hidden="1" x14ac:dyDescent="0.25">
      <c r="A1106" s="4"/>
      <c r="B1106" s="22"/>
      <c r="C1106" s="4"/>
      <c r="D1106" s="30"/>
      <c r="E1106" s="33"/>
      <c r="F1106" s="33"/>
      <c r="G1106" s="33"/>
      <c r="H1106" s="33"/>
      <c r="I1106" s="33"/>
      <c r="J1106" s="33"/>
      <c r="K1106" s="33"/>
    </row>
    <row r="1107" spans="1:11" ht="14.25" hidden="1" x14ac:dyDescent="0.25">
      <c r="A1107" s="4"/>
      <c r="B1107" s="22"/>
      <c r="C1107" s="4"/>
      <c r="D1107" s="30"/>
      <c r="E1107" s="33"/>
      <c r="F1107" s="33"/>
      <c r="G1107" s="33"/>
      <c r="H1107" s="33"/>
      <c r="I1107" s="33"/>
      <c r="J1107" s="33"/>
      <c r="K1107" s="33"/>
    </row>
    <row r="1108" spans="1:11" ht="14.25" hidden="1" x14ac:dyDescent="0.25">
      <c r="A1108" s="4"/>
      <c r="B1108" s="22"/>
      <c r="C1108" s="4"/>
      <c r="D1108" s="30"/>
      <c r="E1108" s="33"/>
      <c r="F1108" s="33"/>
      <c r="G1108" s="33"/>
      <c r="H1108" s="33"/>
      <c r="I1108" s="33"/>
      <c r="J1108" s="33"/>
      <c r="K1108" s="33"/>
    </row>
    <row r="1109" spans="1:11" ht="14.25" hidden="1" x14ac:dyDescent="0.25">
      <c r="A1109" s="4"/>
      <c r="B1109" s="22"/>
      <c r="C1109" s="4"/>
      <c r="D1109" s="30"/>
      <c r="E1109" s="33"/>
      <c r="F1109" s="33"/>
      <c r="G1109" s="33"/>
      <c r="H1109" s="33"/>
      <c r="I1109" s="33"/>
      <c r="J1109" s="33"/>
      <c r="K1109" s="33"/>
    </row>
    <row r="1110" spans="1:11" x14ac:dyDescent="0.25"/>
    <row r="1111" spans="1:11" x14ac:dyDescent="0.25"/>
    <row r="1112" spans="1:11" x14ac:dyDescent="0.25"/>
    <row r="1113" spans="1:11" x14ac:dyDescent="0.25"/>
    <row r="1114" spans="1:11" x14ac:dyDescent="0.25"/>
    <row r="1115" spans="1:11" ht="19.5" hidden="1" customHeight="1" x14ac:dyDescent="0.25"/>
    <row r="1116" spans="1:11" x14ac:dyDescent="0.25"/>
    <row r="1117" spans="1:11" x14ac:dyDescent="0.25"/>
    <row r="1118" spans="1:11" x14ac:dyDescent="0.25"/>
    <row r="1119" spans="1:11" x14ac:dyDescent="0.25"/>
    <row r="1120" spans="1:11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</sheetData>
  <mergeCells count="1">
    <mergeCell ref="B143:L143"/>
  </mergeCell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5"/>
  <sheetViews>
    <sheetView workbookViewId="0">
      <pane xSplit="4" topLeftCell="E1" activePane="topRight" state="frozen"/>
      <selection pane="topRight" activeCell="E1" sqref="E1"/>
    </sheetView>
  </sheetViews>
  <sheetFormatPr defaultColWidth="9.140625"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105" customWidth="1"/>
    <col min="5" max="11" width="12.140625" style="7" customWidth="1"/>
    <col min="12" max="31" width="9.140625" style="9"/>
    <col min="32" max="32" width="9.5703125" style="9" bestFit="1" customWidth="1"/>
    <col min="33" max="62" width="9.140625" style="9"/>
    <col min="63" max="82" width="9.140625" style="7"/>
    <col min="83" max="16384" width="9.140625" style="2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293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BK5" s="4"/>
    </row>
    <row r="6" spans="1:63" ht="11.25" customHeight="1" x14ac:dyDescent="0.25">
      <c r="A6" s="4"/>
      <c r="B6" s="17" t="s">
        <v>171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"/>
      <c r="BK6" s="4"/>
    </row>
    <row r="7" spans="1:63" ht="11.25" customHeight="1" x14ac:dyDescent="0.25">
      <c r="A7" s="4"/>
      <c r="B7" s="41" t="s">
        <v>323</v>
      </c>
      <c r="C7" s="128"/>
      <c r="D7" s="24" t="s">
        <v>56</v>
      </c>
      <c r="E7" s="42">
        <v>4978</v>
      </c>
      <c r="F7" s="42">
        <v>3606</v>
      </c>
      <c r="G7" s="42">
        <v>5023</v>
      </c>
      <c r="H7" s="42">
        <v>11772</v>
      </c>
      <c r="I7" s="42">
        <f>SUM(I8:I14)</f>
        <v>10092.128999999999</v>
      </c>
      <c r="J7" s="42">
        <f>SUM(J8:J14)</f>
        <v>15148.372800000001</v>
      </c>
      <c r="K7" s="42">
        <f>SUM(K8:K14)</f>
        <v>17897.475539330153</v>
      </c>
      <c r="L7" s="42">
        <v>19965.92652832971</v>
      </c>
      <c r="M7" s="42">
        <v>23226.004999999997</v>
      </c>
      <c r="BK7" s="4"/>
    </row>
    <row r="8" spans="1:63" ht="11.25" customHeight="1" x14ac:dyDescent="0.25">
      <c r="A8" s="4"/>
      <c r="B8" s="21" t="s">
        <v>173</v>
      </c>
      <c r="C8" s="4"/>
      <c r="D8" s="30" t="s">
        <v>56</v>
      </c>
      <c r="E8" s="9">
        <v>2166</v>
      </c>
      <c r="F8" s="9">
        <v>1265</v>
      </c>
      <c r="G8" s="9">
        <v>2000</v>
      </c>
      <c r="H8" s="9">
        <v>3215</v>
      </c>
      <c r="I8" s="9">
        <v>3110.5410000000002</v>
      </c>
      <c r="J8" s="9">
        <v>6233.6760000000004</v>
      </c>
      <c r="K8" s="9">
        <f>2281785.47846245/1000</f>
        <v>2281.7854784624501</v>
      </c>
      <c r="L8" s="9">
        <v>4981.0024270162785</v>
      </c>
      <c r="M8" s="9">
        <v>3869.116</v>
      </c>
      <c r="BK8" s="4"/>
    </row>
    <row r="9" spans="1:63" ht="11.25" customHeight="1" x14ac:dyDescent="0.25">
      <c r="A9" s="4"/>
      <c r="B9" s="21" t="s">
        <v>391</v>
      </c>
      <c r="C9" s="22"/>
      <c r="D9" s="20" t="s">
        <v>56</v>
      </c>
      <c r="E9" s="9" t="s">
        <v>1</v>
      </c>
      <c r="F9" s="9" t="s">
        <v>1</v>
      </c>
      <c r="G9" s="9" t="s">
        <v>1</v>
      </c>
      <c r="H9" s="9">
        <v>2260</v>
      </c>
      <c r="I9" s="9">
        <v>2305</v>
      </c>
      <c r="J9" s="9">
        <v>249.37700000000001</v>
      </c>
      <c r="K9" s="9">
        <f>9177275/1000</f>
        <v>9177.2749999999996</v>
      </c>
      <c r="L9" s="9">
        <v>5695.2908710082429</v>
      </c>
      <c r="M9" s="9">
        <v>5158.2299999999996</v>
      </c>
      <c r="BK9" s="4"/>
    </row>
    <row r="10" spans="1:63" ht="11.25" customHeight="1" x14ac:dyDescent="0.25">
      <c r="A10" s="4"/>
      <c r="B10" s="21" t="s">
        <v>392</v>
      </c>
      <c r="C10" s="22"/>
      <c r="D10" s="20" t="s">
        <v>56</v>
      </c>
      <c r="E10" s="9">
        <v>1348</v>
      </c>
      <c r="F10" s="9">
        <v>1229</v>
      </c>
      <c r="G10" s="9">
        <v>1563</v>
      </c>
      <c r="H10" s="9">
        <v>2410</v>
      </c>
      <c r="I10" s="9">
        <v>1754.7449999999999</v>
      </c>
      <c r="J10" s="9">
        <v>1888.9998000000001</v>
      </c>
      <c r="K10" s="9">
        <f>2751269.55769652/1000</f>
        <v>2751.2695576965198</v>
      </c>
      <c r="L10" s="9">
        <v>3073.7928230314337</v>
      </c>
      <c r="M10" s="9">
        <v>4101.1350000000002</v>
      </c>
      <c r="BK10" s="4"/>
    </row>
    <row r="11" spans="1:63" ht="11.25" customHeight="1" x14ac:dyDescent="0.25">
      <c r="A11" s="4"/>
      <c r="B11" s="21" t="s">
        <v>172</v>
      </c>
      <c r="C11" s="22"/>
      <c r="D11" s="20" t="s">
        <v>56</v>
      </c>
      <c r="E11" s="9">
        <v>620</v>
      </c>
      <c r="F11" s="9">
        <v>727</v>
      </c>
      <c r="G11" s="9">
        <v>751</v>
      </c>
      <c r="H11" s="9">
        <v>939</v>
      </c>
      <c r="I11" s="9">
        <v>810.45299999999997</v>
      </c>
      <c r="J11" s="9">
        <v>1201.2829999999999</v>
      </c>
      <c r="K11" s="9">
        <f>846778.569695652/1000</f>
        <v>846.77856969565198</v>
      </c>
      <c r="L11" s="9">
        <v>880.40577331464806</v>
      </c>
      <c r="M11" s="9">
        <v>856.24900000000002</v>
      </c>
      <c r="BK11" s="4"/>
    </row>
    <row r="12" spans="1:63" ht="11.25" customHeight="1" x14ac:dyDescent="0.25">
      <c r="A12" s="4"/>
      <c r="B12" s="21" t="s">
        <v>174</v>
      </c>
      <c r="C12" s="22"/>
      <c r="D12" s="20" t="s">
        <v>56</v>
      </c>
      <c r="E12" s="9">
        <v>579</v>
      </c>
      <c r="F12" s="9">
        <v>188</v>
      </c>
      <c r="G12" s="9">
        <v>461</v>
      </c>
      <c r="H12" s="9">
        <v>2323</v>
      </c>
      <c r="I12" s="9">
        <v>1222.6659999999999</v>
      </c>
      <c r="J12" s="9">
        <v>3469.8609999999999</v>
      </c>
      <c r="K12" s="9">
        <f>2194451.61641337/1000</f>
        <v>2194.4516164133697</v>
      </c>
      <c r="L12" s="9">
        <v>4438.8852330917125</v>
      </c>
      <c r="M12" s="9">
        <v>7786.4579999999996</v>
      </c>
      <c r="BK12" s="4"/>
    </row>
    <row r="13" spans="1:63" ht="11.25" customHeight="1" x14ac:dyDescent="0.25">
      <c r="A13" s="4"/>
      <c r="B13" s="21" t="s">
        <v>175</v>
      </c>
      <c r="C13" s="19"/>
      <c r="D13" s="20" t="s">
        <v>56</v>
      </c>
      <c r="E13" s="9">
        <v>289</v>
      </c>
      <c r="F13" s="9">
        <v>107</v>
      </c>
      <c r="G13" s="9">
        <v>208</v>
      </c>
      <c r="H13" s="9">
        <v>272</v>
      </c>
      <c r="I13" s="9">
        <v>287.67899999999997</v>
      </c>
      <c r="J13" s="9">
        <v>333.524</v>
      </c>
      <c r="K13" s="9">
        <f>314729.508055842/1000</f>
        <v>314.72950805584202</v>
      </c>
      <c r="L13" s="9">
        <v>419.29741860941886</v>
      </c>
      <c r="M13" s="9">
        <v>488.209</v>
      </c>
      <c r="BK13" s="4"/>
    </row>
    <row r="14" spans="1:63" ht="11.25" customHeight="1" x14ac:dyDescent="0.25">
      <c r="A14" s="4"/>
      <c r="B14" s="21" t="s">
        <v>176</v>
      </c>
      <c r="C14" s="19"/>
      <c r="D14" s="24" t="s">
        <v>56</v>
      </c>
      <c r="E14" s="9" t="s">
        <v>1</v>
      </c>
      <c r="F14" s="9" t="s">
        <v>1</v>
      </c>
      <c r="G14" s="9">
        <v>68</v>
      </c>
      <c r="H14" s="9">
        <v>269</v>
      </c>
      <c r="I14" s="9">
        <v>601.04499999999996</v>
      </c>
      <c r="J14" s="9">
        <v>1771.652</v>
      </c>
      <c r="K14" s="9">
        <f>331185.809006319/1000</f>
        <v>331.18580900631895</v>
      </c>
      <c r="L14" s="9">
        <v>477.25198225797618</v>
      </c>
      <c r="M14" s="9">
        <v>966.60799999999995</v>
      </c>
      <c r="BK14" s="4"/>
    </row>
    <row r="15" spans="1:63" ht="11.25" customHeight="1" x14ac:dyDescent="0.25">
      <c r="A15" s="4"/>
      <c r="B15" s="19" t="s">
        <v>295</v>
      </c>
      <c r="D15" s="30" t="s">
        <v>12</v>
      </c>
      <c r="E15" s="129">
        <v>2.8999999999999998E-3</v>
      </c>
      <c r="F15" s="129">
        <v>2.5000000000000001E-3</v>
      </c>
      <c r="G15" s="129">
        <v>3.2000000000000002E-3</v>
      </c>
      <c r="H15" s="129">
        <v>6.4999999999999997E-3</v>
      </c>
      <c r="I15" s="129">
        <v>5.4000000000000003E-3</v>
      </c>
      <c r="J15" s="129">
        <v>6.7000000000000002E-3</v>
      </c>
      <c r="K15" s="129">
        <v>6.1999999999999998E-3</v>
      </c>
      <c r="L15" s="162">
        <v>6.8999999999999999E-3</v>
      </c>
      <c r="M15" s="162">
        <v>8.3000000000000001E-3</v>
      </c>
      <c r="BK15" s="4"/>
    </row>
    <row r="16" spans="1:63" ht="11.25" customHeight="1" x14ac:dyDescent="0.25">
      <c r="A16" s="4"/>
      <c r="B16" s="19" t="s">
        <v>179</v>
      </c>
      <c r="C16" s="19"/>
      <c r="D16" s="24" t="s">
        <v>0</v>
      </c>
      <c r="E16" s="9">
        <v>18</v>
      </c>
      <c r="F16" s="9">
        <v>21</v>
      </c>
      <c r="G16" s="9">
        <v>25</v>
      </c>
      <c r="H16" s="9">
        <v>30</v>
      </c>
      <c r="I16" s="9">
        <v>34</v>
      </c>
      <c r="J16" s="9">
        <v>33</v>
      </c>
      <c r="K16" s="9">
        <v>33</v>
      </c>
      <c r="L16" s="9">
        <v>37</v>
      </c>
      <c r="M16" s="9">
        <v>40</v>
      </c>
      <c r="BK16" s="4"/>
    </row>
    <row r="17" spans="1:82" ht="11.25" customHeight="1" x14ac:dyDescent="0.25">
      <c r="A17" s="4"/>
      <c r="B17" s="22" t="s">
        <v>284</v>
      </c>
      <c r="C17" s="22"/>
      <c r="D17" s="20" t="s">
        <v>56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BK17" s="4"/>
    </row>
    <row r="18" spans="1:82" ht="11.25" customHeight="1" x14ac:dyDescent="0.25">
      <c r="A18" s="4"/>
      <c r="B18" s="21"/>
      <c r="C18" s="22"/>
      <c r="D18" s="24"/>
      <c r="E18" s="9"/>
      <c r="F18" s="9"/>
      <c r="G18" s="9"/>
      <c r="H18" s="9"/>
      <c r="I18" s="9"/>
      <c r="J18" s="9"/>
      <c r="K18" s="9"/>
      <c r="BK18" s="4"/>
    </row>
    <row r="19" spans="1:82" ht="11.25" customHeight="1" x14ac:dyDescent="0.25">
      <c r="A19" s="4"/>
      <c r="B19" s="17" t="s">
        <v>283</v>
      </c>
      <c r="C19" s="18"/>
      <c r="D19" s="104"/>
      <c r="E19" s="18"/>
      <c r="F19" s="18"/>
      <c r="G19" s="18"/>
      <c r="H19" s="18"/>
      <c r="I19" s="18"/>
      <c r="J19" s="18"/>
      <c r="K19" s="18"/>
      <c r="L19" s="18"/>
      <c r="M19" s="18"/>
      <c r="BK19" s="4"/>
    </row>
    <row r="20" spans="1:82" ht="11.25" customHeight="1" x14ac:dyDescent="0.25">
      <c r="A20" s="4"/>
      <c r="B20" s="47" t="s">
        <v>74</v>
      </c>
      <c r="C20" s="4"/>
      <c r="D20" s="30" t="s">
        <v>0</v>
      </c>
      <c r="E20" s="9">
        <v>1386</v>
      </c>
      <c r="F20" s="9">
        <v>814</v>
      </c>
      <c r="G20" s="9">
        <v>1269</v>
      </c>
      <c r="H20" s="9">
        <v>1001</v>
      </c>
      <c r="I20" s="9">
        <v>1458</v>
      </c>
      <c r="J20" s="68">
        <v>1149</v>
      </c>
      <c r="K20" s="68">
        <v>1092</v>
      </c>
      <c r="L20" s="68">
        <v>1149</v>
      </c>
      <c r="M20" s="9">
        <v>1629</v>
      </c>
      <c r="BK20" s="4"/>
    </row>
    <row r="21" spans="1:82" ht="11.25" customHeight="1" x14ac:dyDescent="0.25">
      <c r="A21" s="29"/>
      <c r="B21" s="21" t="s">
        <v>178</v>
      </c>
      <c r="C21" s="22"/>
      <c r="D21" s="30" t="s">
        <v>12</v>
      </c>
      <c r="E21" s="43">
        <v>1</v>
      </c>
      <c r="F21" s="43">
        <v>1</v>
      </c>
      <c r="G21" s="43">
        <v>1</v>
      </c>
      <c r="H21" s="43">
        <v>0.99</v>
      </c>
      <c r="I21" s="43">
        <v>1</v>
      </c>
      <c r="J21" s="45">
        <v>1</v>
      </c>
      <c r="K21" s="45">
        <v>1</v>
      </c>
      <c r="L21" s="154">
        <v>1</v>
      </c>
      <c r="M21" s="154">
        <v>1</v>
      </c>
      <c r="BK21" s="29"/>
    </row>
    <row r="22" spans="1:82" ht="11.25" customHeight="1" x14ac:dyDescent="0.25">
      <c r="A22" s="4"/>
      <c r="B22" s="22" t="s">
        <v>177</v>
      </c>
      <c r="C22" s="19"/>
      <c r="D22" s="24" t="s">
        <v>0</v>
      </c>
      <c r="E22" s="9" t="s">
        <v>1</v>
      </c>
      <c r="F22" s="9">
        <v>100</v>
      </c>
      <c r="G22" s="9">
        <v>270</v>
      </c>
      <c r="H22" s="9">
        <v>516</v>
      </c>
      <c r="I22" s="9">
        <v>755</v>
      </c>
      <c r="J22" s="9">
        <v>588</v>
      </c>
      <c r="K22" s="9">
        <v>572</v>
      </c>
      <c r="L22" s="68">
        <v>588</v>
      </c>
      <c r="M22" s="9">
        <v>839</v>
      </c>
      <c r="BK22" s="4"/>
    </row>
    <row r="23" spans="1:82" ht="11.25" customHeight="1" x14ac:dyDescent="0.25">
      <c r="A23" s="4"/>
      <c r="B23" s="21" t="s">
        <v>178</v>
      </c>
      <c r="C23" s="19"/>
      <c r="D23" s="20" t="s">
        <v>12</v>
      </c>
      <c r="E23" s="9" t="s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154">
        <v>1</v>
      </c>
      <c r="M23" s="154">
        <v>1</v>
      </c>
      <c r="BK23" s="4"/>
    </row>
    <row r="24" spans="1:82" ht="11.25" customHeight="1" x14ac:dyDescent="0.25">
      <c r="A24" s="4"/>
      <c r="B24" s="22" t="s">
        <v>282</v>
      </c>
      <c r="C24" s="19"/>
      <c r="D24" s="20" t="s">
        <v>0</v>
      </c>
      <c r="E24" s="9">
        <f>E25+E26</f>
        <v>58</v>
      </c>
      <c r="F24" s="9">
        <f>F25+F26</f>
        <v>39</v>
      </c>
      <c r="G24" s="9">
        <f>G25+G26</f>
        <v>47</v>
      </c>
      <c r="H24" s="9">
        <f>H25+H26</f>
        <v>57</v>
      </c>
      <c r="I24" s="9">
        <f>I25+I26</f>
        <v>59</v>
      </c>
      <c r="J24" s="9">
        <f>J25+J26+J27</f>
        <v>77</v>
      </c>
      <c r="K24" s="9">
        <f>K25+K26+K27</f>
        <v>44</v>
      </c>
      <c r="L24" s="68">
        <v>77</v>
      </c>
      <c r="M24" s="9">
        <v>80</v>
      </c>
      <c r="BK24" s="4"/>
    </row>
    <row r="25" spans="1:82" ht="11.25" customHeight="1" x14ac:dyDescent="0.25">
      <c r="A25" s="4"/>
      <c r="B25" s="21" t="s">
        <v>180</v>
      </c>
      <c r="C25" s="19"/>
      <c r="D25" s="20" t="s">
        <v>0</v>
      </c>
      <c r="E25" s="9">
        <v>30</v>
      </c>
      <c r="F25" s="9">
        <v>26</v>
      </c>
      <c r="G25" s="9">
        <v>32</v>
      </c>
      <c r="H25" s="9">
        <v>37</v>
      </c>
      <c r="I25" s="9">
        <v>50</v>
      </c>
      <c r="J25" s="9">
        <v>49</v>
      </c>
      <c r="K25" s="9">
        <v>38</v>
      </c>
      <c r="L25" s="68">
        <v>49</v>
      </c>
      <c r="M25" s="9">
        <v>57</v>
      </c>
      <c r="BK25" s="4"/>
    </row>
    <row r="26" spans="1:82" ht="11.25" customHeight="1" x14ac:dyDescent="0.25">
      <c r="A26" s="4"/>
      <c r="B26" s="21" t="s">
        <v>181</v>
      </c>
      <c r="C26" s="19"/>
      <c r="D26" s="20" t="s">
        <v>0</v>
      </c>
      <c r="E26" s="9">
        <v>28</v>
      </c>
      <c r="F26" s="9">
        <v>13</v>
      </c>
      <c r="G26" s="9">
        <v>15</v>
      </c>
      <c r="H26" s="9">
        <v>20</v>
      </c>
      <c r="I26" s="9">
        <v>9</v>
      </c>
      <c r="J26" s="9">
        <v>22</v>
      </c>
      <c r="K26" s="9">
        <v>5</v>
      </c>
      <c r="L26" s="68">
        <v>22</v>
      </c>
      <c r="M26" s="9">
        <v>18</v>
      </c>
      <c r="BK26" s="4"/>
    </row>
    <row r="27" spans="1:82" ht="11.25" customHeight="1" x14ac:dyDescent="0.25">
      <c r="A27" s="4"/>
      <c r="B27" s="21" t="s">
        <v>182</v>
      </c>
      <c r="C27" s="19"/>
      <c r="D27" s="20" t="s">
        <v>0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>
        <v>6</v>
      </c>
      <c r="K27" s="9">
        <v>1</v>
      </c>
      <c r="L27" s="9">
        <v>6</v>
      </c>
      <c r="M27" s="9">
        <v>5</v>
      </c>
      <c r="BK27" s="4"/>
    </row>
    <row r="28" spans="1:82" ht="11.25" customHeight="1" x14ac:dyDescent="0.25">
      <c r="A28" s="4"/>
      <c r="B28" s="17"/>
      <c r="C28" s="18"/>
      <c r="D28" s="104"/>
      <c r="E28" s="18"/>
      <c r="F28" s="18"/>
      <c r="G28" s="18"/>
      <c r="H28" s="18"/>
      <c r="I28" s="18"/>
      <c r="J28" s="18"/>
      <c r="K28" s="18"/>
      <c r="L28" s="18"/>
      <c r="M28" s="18"/>
      <c r="BK28" s="4"/>
    </row>
    <row r="29" spans="1:82" ht="11.25" customHeight="1" x14ac:dyDescent="0.25">
      <c r="A29" s="4"/>
      <c r="B29" s="161"/>
      <c r="C29" s="128"/>
      <c r="D29" s="96"/>
      <c r="E29" s="128"/>
      <c r="F29" s="128"/>
      <c r="G29" s="128"/>
      <c r="H29" s="128"/>
      <c r="I29" s="128"/>
      <c r="J29" s="128"/>
      <c r="K29" s="128"/>
      <c r="BK29" s="4"/>
    </row>
    <row r="30" spans="1:82" s="1" customFormat="1" ht="11.25" customHeight="1" x14ac:dyDescent="0.25">
      <c r="A30" s="39"/>
      <c r="B30" s="22" t="s">
        <v>279</v>
      </c>
      <c r="C30" s="51"/>
      <c r="D30" s="30"/>
      <c r="E30" s="52"/>
      <c r="F30" s="52"/>
      <c r="G30" s="52"/>
      <c r="H30" s="52"/>
      <c r="I30" s="52"/>
      <c r="J30" s="52"/>
      <c r="K30" s="5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39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</row>
    <row r="31" spans="1:82" ht="11.25" customHeight="1" x14ac:dyDescent="0.25">
      <c r="A31" s="4"/>
      <c r="B31" s="22" t="s">
        <v>393</v>
      </c>
      <c r="C31" s="22"/>
      <c r="D31" s="30"/>
      <c r="E31" s="31"/>
      <c r="F31" s="31"/>
      <c r="G31" s="31"/>
      <c r="H31" s="31"/>
      <c r="I31" s="31"/>
      <c r="J31" s="31"/>
      <c r="K31" s="31"/>
      <c r="BK31" s="4"/>
    </row>
    <row r="32" spans="1:82" ht="11.25" customHeight="1" x14ac:dyDescent="0.25">
      <c r="A32" s="4"/>
      <c r="B32" s="22"/>
      <c r="C32" s="4"/>
      <c r="D32" s="30"/>
      <c r="E32" s="31"/>
      <c r="F32" s="31"/>
      <c r="G32" s="31"/>
      <c r="H32" s="31"/>
      <c r="I32" s="31"/>
      <c r="J32" s="31"/>
      <c r="K32" s="31"/>
      <c r="BK32" s="4"/>
    </row>
    <row r="33" spans="1:63" ht="11.25" customHeight="1" x14ac:dyDescent="0.25">
      <c r="A33" s="4"/>
      <c r="B33" s="21"/>
      <c r="C33" s="4"/>
      <c r="D33" s="30"/>
      <c r="E33" s="31"/>
      <c r="F33" s="31"/>
      <c r="G33" s="31"/>
      <c r="H33" s="31"/>
      <c r="I33" s="31"/>
      <c r="J33" s="31"/>
      <c r="K33" s="31"/>
      <c r="BK33" s="4"/>
    </row>
    <row r="34" spans="1:63" ht="11.25" customHeight="1" x14ac:dyDescent="0.25">
      <c r="A34" s="4"/>
      <c r="B34" s="22"/>
      <c r="C34" s="4"/>
      <c r="D34" s="30"/>
      <c r="E34" s="31"/>
      <c r="F34" s="31"/>
      <c r="G34" s="31"/>
      <c r="H34" s="31"/>
      <c r="I34" s="31"/>
      <c r="J34" s="31"/>
      <c r="K34" s="31"/>
      <c r="BK34" s="4"/>
    </row>
    <row r="35" spans="1:63" ht="11.25" customHeight="1" x14ac:dyDescent="0.25">
      <c r="A35" s="4"/>
      <c r="B35" s="22"/>
      <c r="C35" s="4"/>
      <c r="D35" s="30"/>
      <c r="E35" s="31"/>
      <c r="F35" s="31"/>
      <c r="G35" s="31"/>
      <c r="H35" s="31"/>
      <c r="I35" s="31"/>
      <c r="J35" s="31"/>
      <c r="K35" s="31"/>
      <c r="BK35" s="4"/>
    </row>
    <row r="36" spans="1:63" ht="11.25" customHeight="1" x14ac:dyDescent="0.25">
      <c r="A36" s="4"/>
      <c r="B36" s="21"/>
      <c r="C36" s="4"/>
      <c r="D36" s="30"/>
      <c r="E36" s="31"/>
      <c r="F36" s="31"/>
      <c r="G36" s="31"/>
      <c r="H36" s="31"/>
      <c r="I36" s="31"/>
      <c r="J36" s="31"/>
      <c r="K36" s="31"/>
      <c r="BK36" s="4"/>
    </row>
    <row r="37" spans="1:63" ht="11.25" customHeight="1" x14ac:dyDescent="0.25">
      <c r="A37" s="4"/>
      <c r="B37" s="21"/>
      <c r="C37" s="4"/>
      <c r="D37" s="30"/>
      <c r="E37" s="31"/>
      <c r="F37" s="31"/>
      <c r="G37" s="31"/>
      <c r="H37" s="31"/>
      <c r="I37" s="31"/>
      <c r="J37" s="31"/>
      <c r="K37" s="31"/>
      <c r="BK37" s="4"/>
    </row>
    <row r="38" spans="1:63" ht="11.25" customHeight="1" x14ac:dyDescent="0.25">
      <c r="A38" s="4"/>
      <c r="B38" s="21"/>
      <c r="C38" s="4"/>
      <c r="D38" s="30"/>
      <c r="E38" s="31"/>
      <c r="F38" s="31"/>
      <c r="G38" s="31"/>
      <c r="H38" s="31"/>
      <c r="I38" s="31"/>
      <c r="J38" s="31"/>
      <c r="K38" s="31"/>
      <c r="BK38" s="4"/>
    </row>
    <row r="39" spans="1:63" ht="11.25" customHeight="1" x14ac:dyDescent="0.25">
      <c r="A39" s="4"/>
      <c r="B39" s="21"/>
      <c r="C39" s="4"/>
      <c r="D39" s="30"/>
      <c r="E39" s="31"/>
      <c r="F39" s="31"/>
      <c r="G39" s="31"/>
      <c r="H39" s="31"/>
      <c r="I39" s="31"/>
      <c r="J39" s="31"/>
      <c r="K39" s="31"/>
      <c r="BK39" s="4"/>
    </row>
    <row r="40" spans="1:63" ht="11.25" customHeight="1" x14ac:dyDescent="0.25">
      <c r="A40" s="4"/>
      <c r="B40" s="21"/>
      <c r="C40" s="4"/>
      <c r="D40" s="30"/>
      <c r="E40" s="31"/>
      <c r="F40" s="31"/>
      <c r="G40" s="31"/>
      <c r="H40" s="31"/>
      <c r="I40" s="31"/>
      <c r="J40" s="31"/>
      <c r="K40" s="31"/>
      <c r="BK40" s="4"/>
    </row>
    <row r="41" spans="1:63" ht="11.25" customHeight="1" x14ac:dyDescent="0.25">
      <c r="A41" s="4"/>
      <c r="B41" s="21"/>
      <c r="C41" s="4"/>
      <c r="D41" s="30"/>
      <c r="E41" s="31"/>
      <c r="F41" s="31"/>
      <c r="G41" s="31"/>
      <c r="H41" s="31"/>
      <c r="I41" s="31"/>
      <c r="J41" s="31"/>
      <c r="K41" s="31"/>
      <c r="BK41" s="4"/>
    </row>
    <row r="42" spans="1:63" ht="11.25" customHeight="1" x14ac:dyDescent="0.25">
      <c r="A42" s="4"/>
      <c r="B42" s="21"/>
      <c r="C42" s="4"/>
      <c r="D42" s="30"/>
      <c r="E42" s="31"/>
      <c r="F42" s="31"/>
      <c r="G42" s="31"/>
      <c r="H42" s="31"/>
      <c r="I42" s="31"/>
      <c r="J42" s="31"/>
      <c r="K42" s="31"/>
      <c r="BK42" s="4"/>
    </row>
    <row r="43" spans="1:63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BK43" s="4"/>
    </row>
    <row r="44" spans="1:63" x14ac:dyDescent="0.25">
      <c r="A44" s="4"/>
      <c r="B44" s="21"/>
      <c r="C44" s="4"/>
      <c r="D44" s="30"/>
      <c r="E44" s="31"/>
      <c r="F44" s="31"/>
      <c r="G44" s="31"/>
      <c r="H44" s="31"/>
      <c r="I44" s="31"/>
      <c r="J44" s="31"/>
      <c r="K44" s="31"/>
      <c r="BK44" s="4"/>
    </row>
    <row r="45" spans="1:63" x14ac:dyDescent="0.25">
      <c r="A45" s="4"/>
      <c r="B45" s="21"/>
      <c r="C45" s="4"/>
      <c r="D45" s="30"/>
      <c r="E45" s="31"/>
      <c r="F45" s="31"/>
      <c r="G45" s="31"/>
      <c r="H45" s="31"/>
      <c r="I45" s="31"/>
      <c r="J45" s="31"/>
      <c r="K45" s="31"/>
      <c r="BK45" s="4"/>
    </row>
    <row r="46" spans="1:63" x14ac:dyDescent="0.25">
      <c r="A46" s="4"/>
      <c r="B46" s="21"/>
      <c r="C46" s="4"/>
      <c r="D46" s="30"/>
      <c r="E46" s="31"/>
      <c r="F46" s="31"/>
      <c r="G46" s="31"/>
      <c r="H46" s="31"/>
      <c r="I46" s="31"/>
      <c r="J46" s="31"/>
      <c r="K46" s="31"/>
      <c r="BK46" s="4"/>
    </row>
    <row r="47" spans="1:63" x14ac:dyDescent="0.25">
      <c r="A47" s="4"/>
      <c r="B47" s="21"/>
      <c r="C47" s="4"/>
      <c r="D47" s="30"/>
      <c r="E47" s="31"/>
      <c r="F47" s="31"/>
      <c r="G47" s="31"/>
      <c r="H47" s="31"/>
      <c r="I47" s="31"/>
      <c r="J47" s="31"/>
      <c r="K47" s="31"/>
      <c r="BK47" s="4"/>
    </row>
    <row r="48" spans="1:63" x14ac:dyDescent="0.25">
      <c r="A48" s="4"/>
      <c r="B48" s="21"/>
      <c r="C48" s="4"/>
      <c r="D48" s="30"/>
      <c r="E48" s="31"/>
      <c r="F48" s="31"/>
      <c r="G48" s="31"/>
      <c r="H48" s="31"/>
      <c r="I48" s="31"/>
      <c r="J48" s="31"/>
      <c r="K48" s="31"/>
      <c r="BK48" s="4"/>
    </row>
    <row r="49" spans="1:63" x14ac:dyDescent="0.25">
      <c r="A49" s="4"/>
      <c r="B49" s="21"/>
      <c r="C49" s="4"/>
      <c r="D49" s="30"/>
      <c r="E49" s="31"/>
      <c r="F49" s="31"/>
      <c r="G49" s="31"/>
      <c r="H49" s="31"/>
      <c r="I49" s="31"/>
      <c r="J49" s="31"/>
      <c r="K49" s="31"/>
      <c r="BK49" s="4"/>
    </row>
    <row r="50" spans="1:63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BK50" s="4"/>
    </row>
    <row r="51" spans="1:63" x14ac:dyDescent="0.25">
      <c r="A51" s="4"/>
      <c r="B51" s="21"/>
      <c r="C51" s="4"/>
      <c r="D51" s="30"/>
      <c r="E51" s="31"/>
      <c r="F51" s="31"/>
      <c r="G51" s="31"/>
      <c r="H51" s="31"/>
      <c r="I51" s="31"/>
      <c r="J51" s="31"/>
      <c r="K51" s="31"/>
      <c r="BK51" s="4"/>
    </row>
    <row r="52" spans="1:63" x14ac:dyDescent="0.25">
      <c r="A52" s="4"/>
      <c r="B52" s="21"/>
      <c r="C52" s="4"/>
      <c r="D52" s="30"/>
      <c r="E52" s="31"/>
      <c r="F52" s="31"/>
      <c r="G52" s="31"/>
      <c r="H52" s="31"/>
      <c r="I52" s="31"/>
      <c r="J52" s="31"/>
      <c r="K52" s="31"/>
      <c r="BK52" s="4"/>
    </row>
    <row r="53" spans="1:63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  <c r="BK53" s="4"/>
    </row>
    <row r="54" spans="1:63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BK54" s="4"/>
    </row>
    <row r="55" spans="1:63" x14ac:dyDescent="0.25">
      <c r="A55" s="4"/>
      <c r="B55" s="21"/>
      <c r="C55" s="4"/>
      <c r="D55" s="30"/>
      <c r="E55" s="31"/>
      <c r="F55" s="31"/>
      <c r="G55" s="31"/>
      <c r="H55" s="31"/>
      <c r="I55" s="31"/>
      <c r="J55" s="31"/>
      <c r="K55" s="31"/>
      <c r="BK55" s="4"/>
    </row>
    <row r="56" spans="1:63" x14ac:dyDescent="0.25">
      <c r="A56" s="4"/>
      <c r="B56" s="21"/>
      <c r="C56" s="4"/>
      <c r="D56" s="30"/>
      <c r="E56" s="31"/>
      <c r="F56" s="31"/>
      <c r="G56" s="31"/>
      <c r="H56" s="31"/>
      <c r="I56" s="31"/>
      <c r="J56" s="31"/>
      <c r="K56" s="31"/>
      <c r="BK56" s="4"/>
    </row>
    <row r="57" spans="1:63" x14ac:dyDescent="0.25">
      <c r="A57" s="4"/>
      <c r="B57" s="21"/>
      <c r="C57" s="4"/>
      <c r="D57" s="30"/>
      <c r="E57" s="31"/>
      <c r="F57" s="31"/>
      <c r="G57" s="31"/>
      <c r="H57" s="31"/>
      <c r="I57" s="31"/>
      <c r="J57" s="31"/>
      <c r="K57" s="31"/>
      <c r="BK57" s="4"/>
    </row>
    <row r="58" spans="1:63" x14ac:dyDescent="0.25">
      <c r="A58" s="4"/>
      <c r="B58" s="21"/>
      <c r="C58" s="4"/>
      <c r="D58" s="30"/>
      <c r="E58" s="31"/>
      <c r="F58" s="31"/>
      <c r="G58" s="31"/>
      <c r="H58" s="31"/>
      <c r="I58" s="31"/>
      <c r="J58" s="31"/>
      <c r="K58" s="31"/>
      <c r="BK58" s="4"/>
    </row>
    <row r="59" spans="1:63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63" x14ac:dyDescent="0.25">
      <c r="A60" s="4"/>
      <c r="B60" s="21"/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63" x14ac:dyDescent="0.25">
      <c r="A61" s="4"/>
      <c r="B61" s="21"/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63" x14ac:dyDescent="0.25">
      <c r="A62" s="4"/>
      <c r="B62" s="21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63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63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hidden="1" x14ac:dyDescent="0.25">
      <c r="A1117" s="4"/>
      <c r="B1117" s="21"/>
      <c r="C1117" s="4"/>
      <c r="D1117" s="30"/>
      <c r="E1117" s="31"/>
      <c r="F1117" s="31"/>
      <c r="G1117" s="31"/>
      <c r="H1117" s="31"/>
      <c r="I1117" s="31"/>
      <c r="J1117" s="31"/>
      <c r="K1117" s="31"/>
      <c r="BK1117" s="4"/>
    </row>
    <row r="1118" spans="1:63" hidden="1" x14ac:dyDescent="0.25">
      <c r="A1118" s="4"/>
      <c r="B1118" s="21"/>
      <c r="C1118" s="4"/>
      <c r="D1118" s="30"/>
      <c r="E1118" s="31"/>
      <c r="F1118" s="31"/>
      <c r="G1118" s="31"/>
      <c r="H1118" s="31"/>
      <c r="I1118" s="31"/>
      <c r="J1118" s="31"/>
      <c r="K1118" s="31"/>
      <c r="BK1118" s="4"/>
    </row>
    <row r="1119" spans="1:63" hidden="1" x14ac:dyDescent="0.25">
      <c r="A1119" s="4"/>
      <c r="B1119" s="21"/>
      <c r="C1119" s="4"/>
      <c r="D1119" s="30"/>
      <c r="E1119" s="31"/>
      <c r="F1119" s="31"/>
      <c r="G1119" s="31"/>
      <c r="H1119" s="31"/>
      <c r="I1119" s="31"/>
      <c r="J1119" s="31"/>
      <c r="K1119" s="31"/>
      <c r="BK1119" s="4"/>
    </row>
    <row r="1120" spans="1:63" hidden="1" x14ac:dyDescent="0.25">
      <c r="A1120" s="4"/>
      <c r="B1120" s="21"/>
      <c r="C1120" s="4"/>
      <c r="D1120" s="30"/>
      <c r="E1120" s="31"/>
      <c r="F1120" s="31"/>
      <c r="G1120" s="31"/>
      <c r="H1120" s="31"/>
      <c r="I1120" s="31"/>
      <c r="J1120" s="31"/>
      <c r="K1120" s="31"/>
      <c r="BK1120" s="4"/>
    </row>
    <row r="1121" spans="1:63" hidden="1" x14ac:dyDescent="0.25">
      <c r="A1121" s="4"/>
      <c r="B1121" s="21"/>
      <c r="C1121" s="4"/>
      <c r="D1121" s="30"/>
      <c r="E1121" s="31"/>
      <c r="F1121" s="31"/>
      <c r="G1121" s="31"/>
      <c r="H1121" s="31"/>
      <c r="I1121" s="31"/>
      <c r="J1121" s="31"/>
      <c r="K1121" s="31"/>
      <c r="BK1121" s="4"/>
    </row>
    <row r="1122" spans="1:63" x14ac:dyDescent="0.25"/>
    <row r="1123" spans="1:63" x14ac:dyDescent="0.25"/>
    <row r="1124" spans="1:63" x14ac:dyDescent="0.25"/>
    <row r="1125" spans="1:63" x14ac:dyDescent="0.25"/>
  </sheetData>
  <pageMargins left="0.7" right="0.7" top="0.75" bottom="0.75" header="0.3" footer="0.3"/>
  <ignoredErrors>
    <ignoredError sqref="I7:J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0" defaultRowHeight="15" zeroHeight="1" x14ac:dyDescent="0.25"/>
  <cols>
    <col min="1" max="1" width="2.85546875" style="7" customWidth="1"/>
    <col min="2" max="2" width="55.42578125" style="7" customWidth="1"/>
    <col min="3" max="3" width="9.140625" style="7" customWidth="1"/>
    <col min="4" max="4" width="12.28515625" style="105" customWidth="1"/>
    <col min="5" max="11" width="12.140625" style="7" customWidth="1"/>
    <col min="12" max="31" width="9.140625" style="33" customWidth="1"/>
    <col min="32" max="32" width="9.5703125" style="33" bestFit="1" customWidth="1"/>
    <col min="33" max="62" width="9.140625" style="33" customWidth="1"/>
    <col min="63" max="82" width="0" style="7" hidden="1" customWidth="1"/>
    <col min="83" max="16384" width="0" style="2" hidden="1"/>
  </cols>
  <sheetData>
    <row r="1" spans="1:82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82" ht="23.25" x14ac:dyDescent="0.25">
      <c r="A2" s="3"/>
      <c r="B2" s="10" t="s">
        <v>183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82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82" ht="11.25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5">
        <v>2022</v>
      </c>
      <c r="BK4" s="4"/>
    </row>
    <row r="5" spans="1:82" ht="11.25" customHeight="1" thickTop="1" x14ac:dyDescent="0.25">
      <c r="A5" s="4"/>
      <c r="B5" s="96"/>
      <c r="C5" s="96"/>
      <c r="D5" s="97"/>
      <c r="E5" s="50"/>
      <c r="F5" s="50"/>
      <c r="G5" s="50"/>
      <c r="H5" s="50"/>
      <c r="I5" s="50"/>
      <c r="J5" s="50"/>
      <c r="K5" s="50"/>
      <c r="BK5" s="4"/>
    </row>
    <row r="6" spans="1:82" ht="11.25" customHeight="1" x14ac:dyDescent="0.25">
      <c r="A6" s="4"/>
      <c r="B6" s="17" t="s">
        <v>184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"/>
      <c r="BK6" s="4"/>
    </row>
    <row r="7" spans="1:82" ht="11.25" customHeight="1" x14ac:dyDescent="0.25">
      <c r="A7" s="4"/>
      <c r="B7" s="51" t="s">
        <v>186</v>
      </c>
      <c r="C7" s="4"/>
      <c r="D7" s="30" t="s">
        <v>185</v>
      </c>
      <c r="E7" s="42">
        <v>1689</v>
      </c>
      <c r="F7" s="42">
        <v>1441</v>
      </c>
      <c r="G7" s="42">
        <v>1583</v>
      </c>
      <c r="H7" s="42">
        <v>1815</v>
      </c>
      <c r="I7" s="42">
        <v>1882</v>
      </c>
      <c r="J7" s="42">
        <v>2246</v>
      </c>
      <c r="K7" s="42">
        <v>2865</v>
      </c>
      <c r="L7" s="222">
        <v>2890</v>
      </c>
      <c r="M7" s="222">
        <v>2801</v>
      </c>
      <c r="BK7" s="4"/>
    </row>
    <row r="8" spans="1:82" ht="11.25" customHeight="1" x14ac:dyDescent="0.25">
      <c r="A8" s="4"/>
      <c r="B8" s="22" t="s">
        <v>187</v>
      </c>
      <c r="C8" s="22"/>
      <c r="D8" s="20" t="s">
        <v>185</v>
      </c>
      <c r="E8" s="9">
        <v>587</v>
      </c>
      <c r="F8" s="9">
        <v>405</v>
      </c>
      <c r="G8" s="9">
        <v>470</v>
      </c>
      <c r="H8" s="9">
        <v>639</v>
      </c>
      <c r="I8" s="9">
        <v>728</v>
      </c>
      <c r="J8" s="9">
        <v>845</v>
      </c>
      <c r="K8" s="9">
        <v>780</v>
      </c>
      <c r="L8" s="223">
        <v>722</v>
      </c>
      <c r="M8" s="223">
        <v>1695</v>
      </c>
      <c r="BK8" s="4"/>
    </row>
    <row r="9" spans="1:82" ht="11.25" customHeight="1" x14ac:dyDescent="0.25">
      <c r="A9" s="4"/>
      <c r="B9" s="22" t="s">
        <v>188</v>
      </c>
      <c r="C9" s="22"/>
      <c r="D9" s="20" t="s">
        <v>185</v>
      </c>
      <c r="E9" s="9">
        <v>248</v>
      </c>
      <c r="F9" s="9">
        <v>203</v>
      </c>
      <c r="G9" s="9">
        <v>222</v>
      </c>
      <c r="H9" s="9">
        <v>285</v>
      </c>
      <c r="I9" s="9">
        <v>315</v>
      </c>
      <c r="J9" s="9">
        <v>397</v>
      </c>
      <c r="K9" s="9">
        <v>394</v>
      </c>
      <c r="L9" s="223">
        <v>471</v>
      </c>
      <c r="M9" s="223">
        <v>625</v>
      </c>
      <c r="BK9" s="4"/>
    </row>
    <row r="10" spans="1:82" ht="11.25" customHeight="1" x14ac:dyDescent="0.25">
      <c r="A10" s="4"/>
      <c r="B10" s="19" t="s">
        <v>193</v>
      </c>
      <c r="C10" s="19"/>
      <c r="D10" s="24" t="s">
        <v>185</v>
      </c>
      <c r="E10" s="9">
        <v>9</v>
      </c>
      <c r="F10" s="9">
        <v>8</v>
      </c>
      <c r="G10" s="9">
        <v>10</v>
      </c>
      <c r="H10" s="9">
        <v>15</v>
      </c>
      <c r="I10" s="9">
        <v>16</v>
      </c>
      <c r="J10" s="9">
        <v>24</v>
      </c>
      <c r="K10" s="9">
        <v>28</v>
      </c>
      <c r="L10" s="223">
        <v>28</v>
      </c>
      <c r="M10" s="223">
        <v>44</v>
      </c>
      <c r="BK10" s="4"/>
    </row>
    <row r="11" spans="1:82" ht="11.25" customHeight="1" x14ac:dyDescent="0.25">
      <c r="A11" s="4"/>
      <c r="B11" s="22" t="s">
        <v>189</v>
      </c>
      <c r="C11" s="22"/>
      <c r="D11" s="20" t="s">
        <v>185</v>
      </c>
      <c r="E11" s="9">
        <v>39</v>
      </c>
      <c r="F11" s="9">
        <v>56</v>
      </c>
      <c r="G11" s="9">
        <v>64</v>
      </c>
      <c r="H11" s="9">
        <v>65</v>
      </c>
      <c r="I11" s="9">
        <v>79</v>
      </c>
      <c r="J11" s="9">
        <v>75</v>
      </c>
      <c r="K11" s="9">
        <v>67</v>
      </c>
      <c r="L11" s="223">
        <v>54</v>
      </c>
      <c r="M11" s="223">
        <v>116</v>
      </c>
      <c r="BK11" s="4"/>
    </row>
    <row r="12" spans="1:82" ht="11.25" customHeight="1" x14ac:dyDescent="0.25">
      <c r="A12" s="4"/>
      <c r="B12" s="22" t="s">
        <v>190</v>
      </c>
      <c r="C12" s="22"/>
      <c r="D12" s="20" t="s">
        <v>185</v>
      </c>
      <c r="E12" s="9">
        <v>173</v>
      </c>
      <c r="F12" s="9">
        <v>216</v>
      </c>
      <c r="G12" s="9">
        <v>179</v>
      </c>
      <c r="H12" s="9">
        <v>196</v>
      </c>
      <c r="I12" s="9">
        <v>223</v>
      </c>
      <c r="J12" s="9">
        <v>240</v>
      </c>
      <c r="K12" s="9">
        <v>481</v>
      </c>
      <c r="L12" s="223">
        <v>635</v>
      </c>
      <c r="M12" s="223">
        <v>0</v>
      </c>
      <c r="BK12" s="4"/>
    </row>
    <row r="13" spans="1:82" s="1" customFormat="1" ht="11.25" customHeight="1" x14ac:dyDescent="0.25">
      <c r="A13" s="39"/>
      <c r="B13" s="22" t="s">
        <v>324</v>
      </c>
      <c r="C13" s="41"/>
      <c r="D13" s="20" t="s">
        <v>185</v>
      </c>
      <c r="E13" s="42"/>
      <c r="F13" s="42"/>
      <c r="G13" s="42"/>
      <c r="H13" s="42"/>
      <c r="I13" s="42"/>
      <c r="J13" s="42"/>
      <c r="K13" s="42"/>
      <c r="L13" s="223"/>
      <c r="M13" s="22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9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</row>
    <row r="14" spans="1:82" ht="11.25" customHeight="1" x14ac:dyDescent="0.25">
      <c r="A14" s="4"/>
      <c r="B14" s="21" t="s">
        <v>443</v>
      </c>
      <c r="C14" s="19"/>
      <c r="D14" s="24" t="s">
        <v>185</v>
      </c>
      <c r="E14" s="9">
        <v>72</v>
      </c>
      <c r="F14" s="9">
        <v>55</v>
      </c>
      <c r="G14" s="9">
        <v>169</v>
      </c>
      <c r="H14" s="9">
        <v>89</v>
      </c>
      <c r="I14" s="9">
        <v>71</v>
      </c>
      <c r="J14" s="9">
        <v>107</v>
      </c>
      <c r="K14" s="9">
        <v>275</v>
      </c>
      <c r="L14" s="223">
        <v>257</v>
      </c>
      <c r="M14" s="224">
        <v>-32</v>
      </c>
      <c r="BK14" s="4"/>
    </row>
    <row r="15" spans="1:82" ht="11.25" customHeight="1" x14ac:dyDescent="0.25">
      <c r="A15" s="4"/>
      <c r="B15" s="21" t="s">
        <v>191</v>
      </c>
      <c r="C15" s="19"/>
      <c r="D15" s="20" t="s">
        <v>185</v>
      </c>
      <c r="E15" s="9">
        <v>22</v>
      </c>
      <c r="F15" s="9">
        <v>12</v>
      </c>
      <c r="G15" s="9">
        <v>11</v>
      </c>
      <c r="H15" s="9">
        <v>11</v>
      </c>
      <c r="I15" s="9">
        <v>13</v>
      </c>
      <c r="J15" s="9">
        <v>11</v>
      </c>
      <c r="K15" s="9">
        <v>15</v>
      </c>
      <c r="L15" s="223">
        <v>11</v>
      </c>
      <c r="M15" s="223">
        <v>15</v>
      </c>
      <c r="BK15" s="4"/>
    </row>
    <row r="16" spans="1:82" ht="11.25" customHeight="1" x14ac:dyDescent="0.25">
      <c r="A16" s="4"/>
      <c r="B16" s="21" t="s">
        <v>192</v>
      </c>
      <c r="C16" s="19"/>
      <c r="D16" s="24" t="s">
        <v>185</v>
      </c>
      <c r="E16" s="9">
        <v>110</v>
      </c>
      <c r="F16" s="9">
        <v>97</v>
      </c>
      <c r="G16" s="9">
        <v>82</v>
      </c>
      <c r="H16" s="9">
        <v>88</v>
      </c>
      <c r="I16" s="9">
        <v>97</v>
      </c>
      <c r="J16" s="9">
        <v>115</v>
      </c>
      <c r="K16" s="9">
        <v>142</v>
      </c>
      <c r="L16" s="223">
        <v>152</v>
      </c>
      <c r="M16" s="223">
        <v>136</v>
      </c>
      <c r="BK16" s="4"/>
    </row>
    <row r="17" spans="1:82" ht="11.25" customHeight="1" x14ac:dyDescent="0.25">
      <c r="A17" s="4"/>
      <c r="B17" s="22" t="s">
        <v>194</v>
      </c>
      <c r="C17" s="22"/>
      <c r="D17" s="20" t="s">
        <v>185</v>
      </c>
      <c r="E17" s="9">
        <v>430</v>
      </c>
      <c r="F17" s="9">
        <v>390</v>
      </c>
      <c r="G17" s="9">
        <v>376</v>
      </c>
      <c r="H17" s="9">
        <v>427</v>
      </c>
      <c r="I17" s="9">
        <v>333.49582420999991</v>
      </c>
      <c r="J17" s="9">
        <v>432</v>
      </c>
      <c r="K17" s="9">
        <f>K7-SUM(K8:K16)</f>
        <v>683</v>
      </c>
      <c r="L17" s="223">
        <v>560</v>
      </c>
      <c r="M17" s="223">
        <v>202</v>
      </c>
      <c r="BK17" s="4"/>
    </row>
    <row r="18" spans="1:82" ht="11.25" customHeight="1" x14ac:dyDescent="0.25">
      <c r="A18" s="4"/>
      <c r="B18" s="21"/>
      <c r="C18" s="22"/>
      <c r="D18" s="24"/>
      <c r="E18" s="9"/>
      <c r="F18" s="9"/>
      <c r="G18" s="9"/>
      <c r="H18" s="9"/>
      <c r="I18" s="9"/>
      <c r="J18" s="9"/>
      <c r="K18" s="9"/>
      <c r="BK18" s="4"/>
    </row>
    <row r="19" spans="1:82" ht="11.25" customHeight="1" x14ac:dyDescent="0.25">
      <c r="A19" s="4"/>
      <c r="B19" s="17" t="s">
        <v>195</v>
      </c>
      <c r="C19" s="18"/>
      <c r="D19" s="104"/>
      <c r="E19" s="18"/>
      <c r="F19" s="18"/>
      <c r="G19" s="18"/>
      <c r="H19" s="18"/>
      <c r="I19" s="18"/>
      <c r="J19" s="18"/>
      <c r="K19" s="18"/>
      <c r="L19" s="18"/>
      <c r="M19" s="18"/>
      <c r="BK19" s="4"/>
    </row>
    <row r="20" spans="1:82" ht="11.25" customHeight="1" x14ac:dyDescent="0.25">
      <c r="A20" s="4"/>
      <c r="B20" s="22" t="s">
        <v>196</v>
      </c>
      <c r="C20" s="4"/>
      <c r="D20" s="30" t="s">
        <v>198</v>
      </c>
      <c r="E20" s="9">
        <v>77.457999999999998</v>
      </c>
      <c r="F20" s="9">
        <v>65.344999999999999</v>
      </c>
      <c r="G20" s="9">
        <v>82.132999999999996</v>
      </c>
      <c r="H20" s="9">
        <v>114.008</v>
      </c>
      <c r="I20" s="9">
        <v>126.7</v>
      </c>
      <c r="J20" s="68">
        <v>158.55984308999999</v>
      </c>
      <c r="K20" s="68">
        <v>167</v>
      </c>
      <c r="L20" s="33">
        <v>206</v>
      </c>
      <c r="M20" s="223">
        <v>211</v>
      </c>
      <c r="BK20" s="4"/>
    </row>
    <row r="21" spans="1:82" ht="11.25" customHeight="1" x14ac:dyDescent="0.25">
      <c r="A21" s="29"/>
      <c r="B21" s="22" t="s">
        <v>197</v>
      </c>
      <c r="C21" s="22"/>
      <c r="D21" s="30" t="s">
        <v>199</v>
      </c>
      <c r="E21" s="9">
        <v>60.564999999999998</v>
      </c>
      <c r="F21" s="9">
        <v>73.078999999999994</v>
      </c>
      <c r="G21" s="9">
        <v>92.161000000000001</v>
      </c>
      <c r="H21" s="9">
        <v>115.352</v>
      </c>
      <c r="I21" s="9">
        <v>130</v>
      </c>
      <c r="J21" s="68">
        <v>105.819</v>
      </c>
      <c r="K21" s="68">
        <v>90</v>
      </c>
      <c r="L21" s="33">
        <v>96</v>
      </c>
      <c r="M21" s="223">
        <v>98</v>
      </c>
      <c r="BK21" s="29"/>
    </row>
    <row r="22" spans="1:82" ht="11.25" customHeight="1" x14ac:dyDescent="0.25">
      <c r="A22" s="4"/>
      <c r="B22" s="22" t="s">
        <v>203</v>
      </c>
      <c r="C22" s="19"/>
      <c r="D22" s="24" t="s">
        <v>200</v>
      </c>
      <c r="E22" s="9">
        <v>13706</v>
      </c>
      <c r="F22" s="9">
        <v>12679</v>
      </c>
      <c r="G22" s="9">
        <v>13380</v>
      </c>
      <c r="H22" s="9">
        <v>12589</v>
      </c>
      <c r="I22" s="9">
        <v>13979</v>
      </c>
      <c r="J22" s="9">
        <v>17223.816080000001</v>
      </c>
      <c r="K22" s="9">
        <v>15761.08483</v>
      </c>
      <c r="L22" s="33">
        <v>15647.289000000001</v>
      </c>
      <c r="M22" s="223">
        <v>19456</v>
      </c>
      <c r="BK22" s="4"/>
    </row>
    <row r="23" spans="1:82" ht="11.25" customHeight="1" x14ac:dyDescent="0.25">
      <c r="A23" s="4"/>
      <c r="B23" s="21" t="s">
        <v>204</v>
      </c>
      <c r="C23" s="19"/>
      <c r="D23" s="20" t="s">
        <v>200</v>
      </c>
      <c r="E23" s="9">
        <v>11046</v>
      </c>
      <c r="F23" s="9">
        <v>9626</v>
      </c>
      <c r="G23" s="9">
        <v>9506</v>
      </c>
      <c r="H23" s="9">
        <v>8241</v>
      </c>
      <c r="I23" s="9">
        <v>9319</v>
      </c>
      <c r="J23" s="9">
        <v>13021.70306</v>
      </c>
      <c r="K23" s="9">
        <v>11595.21183</v>
      </c>
      <c r="L23" s="33">
        <v>11685.767</v>
      </c>
      <c r="M23" s="223">
        <v>15388</v>
      </c>
      <c r="BK23" s="4"/>
    </row>
    <row r="24" spans="1:82" ht="11.25" customHeight="1" x14ac:dyDescent="0.25">
      <c r="A24" s="4"/>
      <c r="B24" s="21" t="s">
        <v>205</v>
      </c>
      <c r="C24" s="19"/>
      <c r="D24" s="20" t="s">
        <v>200</v>
      </c>
      <c r="E24" s="9">
        <v>2660</v>
      </c>
      <c r="F24" s="9">
        <v>3053</v>
      </c>
      <c r="G24" s="9">
        <v>3874</v>
      </c>
      <c r="H24" s="9">
        <v>4347</v>
      </c>
      <c r="I24" s="9">
        <v>4660</v>
      </c>
      <c r="J24" s="9">
        <v>4202.1130199999998</v>
      </c>
      <c r="K24" s="9">
        <v>4165.8730000000005</v>
      </c>
      <c r="L24" s="33">
        <v>3961.5219999999995</v>
      </c>
      <c r="M24" s="223">
        <v>4068</v>
      </c>
      <c r="BK24" s="4"/>
    </row>
    <row r="25" spans="1:82" ht="11.25" customHeight="1" x14ac:dyDescent="0.25">
      <c r="A25" s="4"/>
      <c r="B25" s="22" t="s">
        <v>206</v>
      </c>
      <c r="C25" s="19"/>
      <c r="D25" s="20" t="s">
        <v>200</v>
      </c>
      <c r="E25" s="9">
        <v>11300</v>
      </c>
      <c r="F25" s="9">
        <v>10821</v>
      </c>
      <c r="G25" s="9">
        <v>11417</v>
      </c>
      <c r="H25" s="9">
        <v>13037</v>
      </c>
      <c r="I25" s="9">
        <v>15162</v>
      </c>
      <c r="J25" s="9">
        <v>15024.445189999999</v>
      </c>
      <c r="K25" s="9">
        <v>15446.729789999999</v>
      </c>
      <c r="L25" s="33">
        <v>15799.433369999999</v>
      </c>
      <c r="M25" s="223">
        <v>18289</v>
      </c>
      <c r="BK25" s="4"/>
    </row>
    <row r="26" spans="1:82" s="1" customFormat="1" ht="11.25" customHeight="1" x14ac:dyDescent="0.25">
      <c r="A26" s="39"/>
      <c r="B26" s="22" t="s">
        <v>195</v>
      </c>
      <c r="C26" s="41"/>
      <c r="D26" s="20"/>
      <c r="E26" s="42"/>
      <c r="F26" s="42"/>
      <c r="G26" s="42"/>
      <c r="H26" s="42"/>
      <c r="I26" s="42"/>
      <c r="J26" s="42"/>
      <c r="K26" s="42"/>
      <c r="L26" s="33"/>
      <c r="M26" s="22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9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</row>
    <row r="27" spans="1:82" ht="11.25" customHeight="1" x14ac:dyDescent="0.25">
      <c r="A27" s="4"/>
      <c r="B27" s="21" t="s">
        <v>207</v>
      </c>
      <c r="C27" s="19"/>
      <c r="D27" s="20" t="s">
        <v>201</v>
      </c>
      <c r="E27" s="9">
        <v>945</v>
      </c>
      <c r="F27" s="9">
        <v>861</v>
      </c>
      <c r="G27" s="9">
        <v>890</v>
      </c>
      <c r="H27" s="9">
        <v>1075</v>
      </c>
      <c r="I27" s="9">
        <v>1216</v>
      </c>
      <c r="J27" s="9">
        <v>1316.0980854125353</v>
      </c>
      <c r="K27" s="9">
        <v>1401.6441114016789</v>
      </c>
      <c r="L27" s="33">
        <v>1421.7304431011289</v>
      </c>
      <c r="M27" s="223">
        <v>1450</v>
      </c>
      <c r="BK27" s="4"/>
    </row>
    <row r="28" spans="1:82" ht="11.25" customHeight="1" x14ac:dyDescent="0.25">
      <c r="A28" s="4"/>
      <c r="B28" s="21" t="s">
        <v>208</v>
      </c>
      <c r="C28" s="19"/>
      <c r="D28" s="20" t="s">
        <v>202</v>
      </c>
      <c r="E28" s="9">
        <v>29</v>
      </c>
      <c r="F28" s="9">
        <v>32</v>
      </c>
      <c r="G28" s="9">
        <v>29</v>
      </c>
      <c r="H28" s="9">
        <v>27</v>
      </c>
      <c r="I28" s="9">
        <v>25.3</v>
      </c>
      <c r="J28" s="9">
        <v>21.565669324130901</v>
      </c>
      <c r="K28" s="9">
        <v>18.842211368240001</v>
      </c>
      <c r="L28" s="33">
        <v>20.441361137614475</v>
      </c>
      <c r="M28" s="223">
        <v>21</v>
      </c>
      <c r="BK28" s="4"/>
    </row>
    <row r="29" spans="1:82" ht="11.25" customHeight="1" x14ac:dyDescent="0.25">
      <c r="A29" s="4"/>
      <c r="B29" s="21" t="s">
        <v>209</v>
      </c>
      <c r="C29" s="19"/>
      <c r="D29" s="20" t="s">
        <v>200</v>
      </c>
      <c r="E29" s="9">
        <v>1.631</v>
      </c>
      <c r="F29" s="9">
        <v>0.82699999999999996</v>
      </c>
      <c r="G29" s="9">
        <v>1.454</v>
      </c>
      <c r="H29" s="9">
        <v>2.7149999999999999</v>
      </c>
      <c r="I29" s="9">
        <v>3.9</v>
      </c>
      <c r="J29" s="9">
        <v>2.5</v>
      </c>
      <c r="K29" s="9">
        <v>1.5</v>
      </c>
      <c r="L29" s="33">
        <v>1.9</v>
      </c>
      <c r="M29" s="223">
        <v>1.6639999999999999</v>
      </c>
      <c r="BK29" s="4"/>
    </row>
    <row r="30" spans="1:82" s="1" customFormat="1" ht="11.25" customHeight="1" x14ac:dyDescent="0.25">
      <c r="A30" s="39"/>
      <c r="B30" s="51" t="s">
        <v>394</v>
      </c>
      <c r="C30" s="41"/>
      <c r="D30" s="20" t="s">
        <v>201</v>
      </c>
      <c r="E30" s="42">
        <v>1184</v>
      </c>
      <c r="F30" s="42">
        <v>1129</v>
      </c>
      <c r="G30" s="42">
        <v>1134</v>
      </c>
      <c r="H30" s="42">
        <v>1299</v>
      </c>
      <c r="I30" s="42">
        <v>1427</v>
      </c>
      <c r="J30" s="42">
        <v>1496</v>
      </c>
      <c r="K30" s="42">
        <v>1559</v>
      </c>
      <c r="L30" s="42">
        <v>1677.2474573213099</v>
      </c>
      <c r="M30" s="222">
        <v>1712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9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</row>
    <row r="31" spans="1:82" ht="11.25" customHeight="1" x14ac:dyDescent="0.25">
      <c r="A31" s="4"/>
      <c r="B31" s="22" t="s">
        <v>395</v>
      </c>
      <c r="C31" s="4"/>
      <c r="D31" s="30" t="s">
        <v>201</v>
      </c>
      <c r="E31" s="9">
        <v>1184</v>
      </c>
      <c r="F31" s="9">
        <v>1129</v>
      </c>
      <c r="G31" s="9">
        <v>1134</v>
      </c>
      <c r="H31" s="9">
        <v>1299</v>
      </c>
      <c r="I31" s="9">
        <v>1427</v>
      </c>
      <c r="J31" s="9">
        <v>1496</v>
      </c>
      <c r="K31" s="9">
        <v>1559</v>
      </c>
      <c r="L31" s="9">
        <v>1592.0751192479163</v>
      </c>
      <c r="M31" s="223">
        <v>1625</v>
      </c>
      <c r="BK31" s="4"/>
    </row>
    <row r="32" spans="1:82" ht="11.25" customHeight="1" x14ac:dyDescent="0.25">
      <c r="A32" s="4"/>
      <c r="B32" s="21"/>
      <c r="C32" s="4"/>
      <c r="D32" s="30"/>
      <c r="E32" s="31"/>
      <c r="F32" s="31"/>
      <c r="G32" s="31"/>
      <c r="H32" s="31"/>
      <c r="I32" s="31"/>
      <c r="J32" s="31"/>
      <c r="K32" s="31"/>
      <c r="L32" s="9"/>
      <c r="BK32" s="4"/>
    </row>
    <row r="33" spans="1:82" ht="11.25" customHeight="1" x14ac:dyDescent="0.25">
      <c r="A33" s="4"/>
      <c r="B33" s="17" t="s">
        <v>210</v>
      </c>
      <c r="C33" s="18"/>
      <c r="D33" s="104"/>
      <c r="E33" s="18"/>
      <c r="F33" s="18"/>
      <c r="G33" s="18"/>
      <c r="H33" s="18"/>
      <c r="I33" s="18"/>
      <c r="J33" s="18"/>
      <c r="K33" s="18"/>
      <c r="L33" s="18"/>
      <c r="M33" s="18"/>
      <c r="BK33" s="4"/>
    </row>
    <row r="34" spans="1:82" ht="11.25" customHeight="1" x14ac:dyDescent="0.25">
      <c r="A34" s="4"/>
      <c r="B34" s="22" t="s">
        <v>207</v>
      </c>
      <c r="C34" s="4"/>
      <c r="D34" s="30" t="s">
        <v>201</v>
      </c>
      <c r="E34" s="72">
        <v>943</v>
      </c>
      <c r="F34" s="72">
        <v>864</v>
      </c>
      <c r="G34" s="72">
        <v>880</v>
      </c>
      <c r="H34" s="72">
        <v>1090</v>
      </c>
      <c r="I34" s="72">
        <v>1197.5528732492123</v>
      </c>
      <c r="J34" s="72">
        <v>1363.4841730198355</v>
      </c>
      <c r="K34" s="72">
        <v>1391.5225936592558</v>
      </c>
      <c r="L34" s="33">
        <v>1385.6170189836259</v>
      </c>
      <c r="M34" s="223">
        <v>1376</v>
      </c>
      <c r="BK34" s="4"/>
    </row>
    <row r="35" spans="1:82" ht="11.25" customHeight="1" x14ac:dyDescent="0.25">
      <c r="A35" s="4"/>
      <c r="B35" s="22" t="s">
        <v>208</v>
      </c>
      <c r="C35" s="4"/>
      <c r="D35" s="30" t="s">
        <v>202</v>
      </c>
      <c r="E35" s="72">
        <v>29.341999999999999</v>
      </c>
      <c r="F35" s="72">
        <v>31.19</v>
      </c>
      <c r="G35" s="72">
        <v>30.7</v>
      </c>
      <c r="H35" s="72">
        <v>26.5</v>
      </c>
      <c r="I35" s="72">
        <v>25.675443103325026</v>
      </c>
      <c r="J35" s="72">
        <v>22.1</v>
      </c>
      <c r="K35" s="72">
        <v>19.327163475645801</v>
      </c>
      <c r="L35" s="33">
        <v>17.5</v>
      </c>
      <c r="M35" s="223">
        <v>18.5</v>
      </c>
      <c r="BK35" s="4"/>
    </row>
    <row r="36" spans="1:82" ht="11.25" customHeight="1" x14ac:dyDescent="0.25">
      <c r="A36" s="4"/>
      <c r="B36" s="22" t="s">
        <v>209</v>
      </c>
      <c r="C36" s="4"/>
      <c r="D36" s="30" t="s">
        <v>200</v>
      </c>
      <c r="E36" s="72">
        <v>1.0289999999999999</v>
      </c>
      <c r="F36" s="72">
        <v>1.488</v>
      </c>
      <c r="G36" s="72">
        <v>1.6339999999999999</v>
      </c>
      <c r="H36" s="72">
        <v>2.5729360175670002</v>
      </c>
      <c r="I36" s="72">
        <v>3.3478842089500001</v>
      </c>
      <c r="J36" s="72">
        <v>2.7049774461329998</v>
      </c>
      <c r="K36" s="72">
        <v>1.4346391912000001</v>
      </c>
      <c r="L36" s="33">
        <v>2.1</v>
      </c>
      <c r="M36" s="223">
        <v>3.4</v>
      </c>
      <c r="BK36" s="4"/>
    </row>
    <row r="37" spans="1:82" ht="11.25" customHeight="1" x14ac:dyDescent="0.25">
      <c r="A37" s="4"/>
      <c r="B37" s="51" t="s">
        <v>446</v>
      </c>
      <c r="C37" s="4"/>
      <c r="D37" s="30" t="s">
        <v>201</v>
      </c>
      <c r="E37" s="220">
        <v>1372</v>
      </c>
      <c r="F37" s="220">
        <v>1277.8338998257918</v>
      </c>
      <c r="G37" s="220">
        <v>1301.4020783752089</v>
      </c>
      <c r="H37" s="220">
        <v>1455.7395143487859</v>
      </c>
      <c r="I37" s="220">
        <v>1535.2823620265788</v>
      </c>
      <c r="J37" s="220">
        <v>1627.5012714037859</v>
      </c>
      <c r="K37" s="220">
        <v>1621.7494501205194</v>
      </c>
      <c r="L37" s="222">
        <v>1639.7751163808668</v>
      </c>
      <c r="M37" s="222">
        <v>1622</v>
      </c>
      <c r="BK37" s="4"/>
    </row>
    <row r="38" spans="1:82" ht="11.25" customHeight="1" x14ac:dyDescent="0.25">
      <c r="A38" s="4"/>
      <c r="B38" s="21"/>
      <c r="C38" s="4"/>
      <c r="D38" s="30"/>
      <c r="E38" s="31"/>
      <c r="F38" s="31"/>
      <c r="G38" s="31"/>
      <c r="H38" s="31"/>
      <c r="I38" s="31"/>
      <c r="J38" s="31"/>
      <c r="K38" s="31"/>
      <c r="BK38" s="4"/>
    </row>
    <row r="39" spans="1:82" ht="11.25" customHeight="1" x14ac:dyDescent="0.25">
      <c r="A39" s="4"/>
      <c r="B39" s="17" t="s">
        <v>285</v>
      </c>
      <c r="C39" s="18"/>
      <c r="D39" s="104"/>
      <c r="E39" s="18"/>
      <c r="F39" s="18"/>
      <c r="G39" s="18"/>
      <c r="H39" s="18"/>
      <c r="I39" s="18"/>
      <c r="J39" s="18"/>
      <c r="K39" s="18"/>
      <c r="L39" s="18"/>
      <c r="M39" s="18"/>
      <c r="BK39" s="4"/>
    </row>
    <row r="40" spans="1:82" ht="11.25" customHeight="1" x14ac:dyDescent="0.25">
      <c r="A40" s="4"/>
      <c r="B40" s="161"/>
      <c r="C40" s="128"/>
      <c r="D40" s="96"/>
      <c r="E40" s="128"/>
      <c r="F40" s="128"/>
      <c r="G40" s="128"/>
      <c r="H40" s="128"/>
      <c r="I40" s="128"/>
      <c r="J40" s="128"/>
      <c r="K40" s="128"/>
      <c r="L40" s="128"/>
      <c r="BK40" s="4"/>
    </row>
    <row r="41" spans="1:82" s="200" customFormat="1" ht="11.25" customHeight="1" x14ac:dyDescent="0.25">
      <c r="A41" s="4"/>
      <c r="B41" s="22" t="s">
        <v>52</v>
      </c>
      <c r="C41" s="4"/>
      <c r="D41" s="59" t="s">
        <v>12</v>
      </c>
      <c r="E41" s="45" t="s">
        <v>1</v>
      </c>
      <c r="F41" s="45">
        <v>0.48</v>
      </c>
      <c r="G41" s="45">
        <v>0.48</v>
      </c>
      <c r="H41" s="45">
        <v>0.47</v>
      </c>
      <c r="I41" s="45">
        <v>0.49</v>
      </c>
      <c r="J41" s="45">
        <v>0.48</v>
      </c>
      <c r="K41" s="45">
        <v>0.37</v>
      </c>
      <c r="L41" s="163">
        <v>0.39735382027538885</v>
      </c>
      <c r="M41" s="163">
        <v>0.39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4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</row>
    <row r="42" spans="1:82" s="200" customFormat="1" ht="11.25" customHeight="1" x14ac:dyDescent="0.25">
      <c r="A42" s="4"/>
      <c r="B42" s="22" t="s">
        <v>53</v>
      </c>
      <c r="C42" s="4"/>
      <c r="D42" s="59" t="s">
        <v>12</v>
      </c>
      <c r="E42" s="45" t="s">
        <v>1</v>
      </c>
      <c r="F42" s="45">
        <v>0.93</v>
      </c>
      <c r="G42" s="45">
        <v>0.88</v>
      </c>
      <c r="H42" s="45">
        <v>0.81</v>
      </c>
      <c r="I42" s="45">
        <v>0.88</v>
      </c>
      <c r="J42" s="45">
        <v>0.84</v>
      </c>
      <c r="K42" s="45">
        <v>0.82</v>
      </c>
      <c r="L42" s="163">
        <v>0.68244878535235542</v>
      </c>
      <c r="M42" s="163">
        <v>0.84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4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</row>
    <row r="43" spans="1:82" ht="11.25" customHeight="1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BK43" s="4"/>
    </row>
    <row r="44" spans="1:82" ht="11.25" customHeight="1" x14ac:dyDescent="0.25">
      <c r="A44" s="4"/>
      <c r="B44" s="17" t="s">
        <v>215</v>
      </c>
      <c r="C44" s="18"/>
      <c r="D44" s="104"/>
      <c r="E44" s="18"/>
      <c r="F44" s="18"/>
      <c r="G44" s="18"/>
      <c r="H44" s="18"/>
      <c r="I44" s="18"/>
      <c r="J44" s="18"/>
      <c r="K44" s="18"/>
      <c r="L44" s="18"/>
      <c r="M44" s="18"/>
      <c r="BK44" s="4"/>
    </row>
    <row r="45" spans="1:82" ht="11.25" customHeight="1" x14ac:dyDescent="0.25">
      <c r="A45" s="4"/>
      <c r="B45" s="22" t="s">
        <v>216</v>
      </c>
      <c r="C45" s="4"/>
      <c r="D45" s="30" t="s">
        <v>185</v>
      </c>
      <c r="E45" s="72" t="s">
        <v>1</v>
      </c>
      <c r="F45" s="72" t="s">
        <v>1</v>
      </c>
      <c r="G45" s="72">
        <v>14</v>
      </c>
      <c r="H45" s="72">
        <v>12</v>
      </c>
      <c r="I45" s="72">
        <v>11</v>
      </c>
      <c r="J45" s="72">
        <v>11</v>
      </c>
      <c r="K45" s="72">
        <v>18</v>
      </c>
      <c r="L45" s="33">
        <v>20</v>
      </c>
      <c r="M45" s="33">
        <v>14</v>
      </c>
      <c r="BK45" s="4"/>
    </row>
    <row r="46" spans="1:82" ht="11.25" customHeight="1" x14ac:dyDescent="0.25">
      <c r="A46" s="4"/>
      <c r="B46" s="17"/>
      <c r="C46" s="18"/>
      <c r="D46" s="104"/>
      <c r="E46" s="18"/>
      <c r="F46" s="18"/>
      <c r="G46" s="18"/>
      <c r="H46" s="18"/>
      <c r="I46" s="18"/>
      <c r="J46" s="18"/>
      <c r="K46" s="18"/>
      <c r="L46" s="18"/>
      <c r="M46" s="1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4"/>
    </row>
    <row r="47" spans="1:82" ht="11.25" customHeight="1" x14ac:dyDescent="0.25">
      <c r="A47" s="4"/>
      <c r="B47" s="161"/>
      <c r="C47" s="128"/>
      <c r="D47" s="96"/>
      <c r="E47" s="128"/>
      <c r="F47" s="128"/>
      <c r="G47" s="128"/>
      <c r="H47" s="128"/>
      <c r="I47" s="128"/>
      <c r="J47" s="128"/>
      <c r="K47" s="128"/>
      <c r="L47" s="12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4"/>
    </row>
    <row r="48" spans="1:82" ht="11.25" customHeight="1" x14ac:dyDescent="0.25">
      <c r="A48" s="4"/>
      <c r="B48" s="22" t="s">
        <v>279</v>
      </c>
      <c r="C48" s="4"/>
      <c r="D48" s="30"/>
      <c r="E48" s="31"/>
      <c r="F48" s="31"/>
      <c r="G48" s="31"/>
      <c r="H48" s="31"/>
      <c r="I48" s="31"/>
      <c r="J48" s="31"/>
      <c r="K48" s="31"/>
      <c r="BK48" s="4"/>
    </row>
    <row r="49" spans="1:63" ht="11.25" customHeight="1" x14ac:dyDescent="0.25">
      <c r="A49" s="4"/>
      <c r="B49" s="22" t="s">
        <v>442</v>
      </c>
      <c r="C49" s="4"/>
      <c r="D49" s="30"/>
      <c r="E49" s="31"/>
      <c r="F49" s="31"/>
      <c r="G49" s="31"/>
      <c r="H49" s="31"/>
      <c r="I49" s="31"/>
      <c r="J49" s="31"/>
      <c r="K49" s="31"/>
      <c r="BK49" s="4"/>
    </row>
    <row r="50" spans="1:63" ht="11.25" customHeight="1" x14ac:dyDescent="0.25">
      <c r="A50" s="4"/>
      <c r="B50" s="22"/>
      <c r="C50" s="4"/>
      <c r="D50" s="30"/>
      <c r="E50" s="31"/>
      <c r="F50" s="31"/>
      <c r="G50" s="31"/>
      <c r="H50" s="31"/>
      <c r="I50" s="31"/>
      <c r="J50" s="31"/>
      <c r="K50" s="31"/>
      <c r="BK50" s="4"/>
    </row>
    <row r="51" spans="1:63" x14ac:dyDescent="0.25">
      <c r="A51" s="4"/>
      <c r="B51" s="21"/>
      <c r="C51" s="4"/>
      <c r="D51" s="30"/>
      <c r="E51" s="31"/>
      <c r="F51" s="31"/>
      <c r="G51" s="31"/>
      <c r="H51" s="31"/>
      <c r="I51" s="31"/>
      <c r="J51" s="31"/>
      <c r="K51" s="31"/>
      <c r="BK51" s="4"/>
    </row>
    <row r="52" spans="1:63" x14ac:dyDescent="0.25">
      <c r="A52" s="4"/>
      <c r="B52" s="21"/>
      <c r="C52" s="4"/>
      <c r="D52" s="30"/>
      <c r="E52" s="31"/>
      <c r="F52" s="31"/>
      <c r="G52" s="31"/>
      <c r="H52" s="31"/>
      <c r="I52" s="31"/>
      <c r="J52" s="31"/>
      <c r="K52" s="31"/>
      <c r="BK52" s="4"/>
    </row>
    <row r="53" spans="1:63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  <c r="BK53" s="4"/>
    </row>
    <row r="54" spans="1:63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BK54" s="4"/>
    </row>
    <row r="55" spans="1:63" x14ac:dyDescent="0.25">
      <c r="A55" s="4"/>
      <c r="B55" s="21"/>
      <c r="C55" s="4"/>
      <c r="D55" s="30"/>
      <c r="E55" s="31"/>
      <c r="F55" s="31"/>
      <c r="G55" s="31"/>
      <c r="H55" s="31"/>
      <c r="I55" s="31"/>
      <c r="J55" s="31"/>
      <c r="K55" s="31"/>
      <c r="BK55" s="4"/>
    </row>
    <row r="56" spans="1:63" x14ac:dyDescent="0.25">
      <c r="A56" s="4"/>
      <c r="B56" s="21"/>
      <c r="C56" s="4"/>
      <c r="D56" s="30"/>
      <c r="E56" s="31"/>
      <c r="F56" s="31"/>
      <c r="G56" s="31"/>
      <c r="H56" s="31"/>
      <c r="I56" s="31"/>
      <c r="J56" s="31"/>
      <c r="K56" s="31"/>
      <c r="BK56" s="4"/>
    </row>
    <row r="57" spans="1:63" x14ac:dyDescent="0.25">
      <c r="A57" s="4"/>
      <c r="B57" s="21"/>
      <c r="C57" s="4"/>
      <c r="D57" s="30"/>
      <c r="E57" s="31"/>
      <c r="F57" s="31"/>
      <c r="G57" s="31"/>
      <c r="H57" s="31"/>
      <c r="I57" s="31"/>
      <c r="J57" s="31"/>
      <c r="K57" s="31"/>
      <c r="BK57" s="4"/>
    </row>
    <row r="58" spans="1:63" x14ac:dyDescent="0.25">
      <c r="A58" s="4"/>
      <c r="B58" s="21"/>
      <c r="C58" s="4"/>
      <c r="D58" s="30"/>
      <c r="E58" s="31"/>
      <c r="F58" s="31"/>
      <c r="G58" s="31"/>
      <c r="H58" s="31"/>
      <c r="I58" s="31"/>
      <c r="J58" s="31"/>
      <c r="K58" s="31"/>
      <c r="BK58" s="4"/>
    </row>
    <row r="59" spans="1:63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63" x14ac:dyDescent="0.25">
      <c r="A60" s="4"/>
      <c r="B60" s="21"/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63" x14ac:dyDescent="0.25">
      <c r="A61" s="4"/>
      <c r="B61" s="21"/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63" x14ac:dyDescent="0.25">
      <c r="A62" s="4"/>
      <c r="B62" s="21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63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63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hidden="1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hidden="1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hidden="1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hidden="1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hidden="1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hidden="1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hidden="1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hidden="1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hidden="1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hidden="1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hidden="1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hidden="1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hidden="1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x14ac:dyDescent="0.25"/>
    <row r="1105" x14ac:dyDescent="0.25"/>
    <row r="1106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3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0" defaultRowHeight="15" zeroHeight="1" x14ac:dyDescent="0.25"/>
  <cols>
    <col min="1" max="1" width="2.85546875" style="7" customWidth="1"/>
    <col min="2" max="2" width="55.42578125" style="7" customWidth="1"/>
    <col min="3" max="3" width="9.140625" style="7" customWidth="1"/>
    <col min="4" max="4" width="12.28515625" style="105" customWidth="1"/>
    <col min="5" max="11" width="12.140625" style="7" customWidth="1"/>
    <col min="12" max="12" width="9.140625" style="9" customWidth="1"/>
    <col min="13" max="14" width="9.85546875" style="9" customWidth="1"/>
    <col min="15" max="31" width="9.140625" style="9" customWidth="1"/>
    <col min="32" max="32" width="9.5703125" style="9" bestFit="1" customWidth="1"/>
    <col min="33" max="62" width="9.140625" style="9" customWidth="1"/>
    <col min="63" max="82" width="0" style="7" hidden="1" customWidth="1"/>
    <col min="83" max="16384" width="0" style="2" hidden="1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219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ht="15" customHeight="1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23.1" customHeight="1" thickBot="1" x14ac:dyDescent="0.3">
      <c r="A4" s="4"/>
      <c r="B4" s="13"/>
      <c r="C4" s="13"/>
      <c r="D4" s="14" t="s">
        <v>211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188" t="s">
        <v>435</v>
      </c>
      <c r="N4" s="15">
        <v>2022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M5" s="182"/>
      <c r="BK5" s="4"/>
    </row>
    <row r="6" spans="1:63" ht="11.25" customHeight="1" x14ac:dyDescent="0.25">
      <c r="A6" s="4"/>
      <c r="B6" s="17" t="s">
        <v>220</v>
      </c>
      <c r="C6" s="18"/>
      <c r="D6" s="104"/>
      <c r="E6" s="18"/>
      <c r="F6" s="18"/>
      <c r="G6" s="18"/>
      <c r="H6" s="18"/>
      <c r="I6" s="18"/>
      <c r="J6" s="18"/>
      <c r="K6" s="18"/>
      <c r="L6" s="18"/>
      <c r="M6" s="183"/>
      <c r="N6" s="18"/>
      <c r="BK6" s="4"/>
    </row>
    <row r="7" spans="1:63" ht="11.25" customHeight="1" x14ac:dyDescent="0.25">
      <c r="A7" s="4"/>
      <c r="B7" s="22" t="s">
        <v>221</v>
      </c>
      <c r="C7" s="22"/>
      <c r="D7" s="20" t="s">
        <v>320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181">
        <v>1</v>
      </c>
      <c r="N7" s="72" t="s">
        <v>1</v>
      </c>
      <c r="BK7" s="4"/>
    </row>
    <row r="8" spans="1:63" ht="11.25" customHeight="1" x14ac:dyDescent="0.25">
      <c r="A8" s="4"/>
      <c r="B8" s="22" t="s">
        <v>222</v>
      </c>
      <c r="C8" s="22"/>
      <c r="D8" s="20"/>
      <c r="E8" s="9" t="s">
        <v>228</v>
      </c>
      <c r="F8" s="9" t="s">
        <v>228</v>
      </c>
      <c r="G8" s="9" t="s">
        <v>228</v>
      </c>
      <c r="H8" s="9" t="s">
        <v>228</v>
      </c>
      <c r="I8" s="9" t="s">
        <v>228</v>
      </c>
      <c r="J8" s="9" t="s">
        <v>228</v>
      </c>
      <c r="K8" s="9" t="s">
        <v>228</v>
      </c>
      <c r="L8" s="9" t="s">
        <v>228</v>
      </c>
      <c r="M8" s="181" t="s">
        <v>228</v>
      </c>
      <c r="N8" s="72" t="s">
        <v>1</v>
      </c>
      <c r="BK8" s="4"/>
    </row>
    <row r="9" spans="1:63" ht="11.25" customHeight="1" x14ac:dyDescent="0.25">
      <c r="A9" s="4"/>
      <c r="B9" s="22" t="s">
        <v>223</v>
      </c>
      <c r="C9" s="22"/>
      <c r="D9" s="20" t="s">
        <v>320</v>
      </c>
      <c r="E9" s="9">
        <v>4</v>
      </c>
      <c r="F9" s="9">
        <v>4</v>
      </c>
      <c r="G9" s="9">
        <v>4</v>
      </c>
      <c r="H9" s="9">
        <v>6</v>
      </c>
      <c r="I9" s="9">
        <v>5</v>
      </c>
      <c r="J9" s="9">
        <v>6</v>
      </c>
      <c r="K9" s="9">
        <v>6</v>
      </c>
      <c r="L9" s="9">
        <v>6</v>
      </c>
      <c r="M9" s="181">
        <v>5</v>
      </c>
      <c r="N9" s="9">
        <v>6</v>
      </c>
      <c r="BK9" s="4"/>
    </row>
    <row r="10" spans="1:63" ht="11.25" customHeight="1" x14ac:dyDescent="0.25">
      <c r="A10" s="4"/>
      <c r="B10" s="22" t="s">
        <v>224</v>
      </c>
      <c r="C10" s="22"/>
      <c r="D10" s="20" t="s">
        <v>320</v>
      </c>
      <c r="E10" s="9">
        <v>3</v>
      </c>
      <c r="F10" s="9">
        <v>3</v>
      </c>
      <c r="G10" s="9">
        <v>3</v>
      </c>
      <c r="H10" s="9">
        <v>3</v>
      </c>
      <c r="I10" s="9">
        <v>2</v>
      </c>
      <c r="J10" s="9">
        <v>2</v>
      </c>
      <c r="K10" s="9">
        <v>7</v>
      </c>
      <c r="L10" s="9">
        <v>1</v>
      </c>
      <c r="M10" s="181">
        <v>1</v>
      </c>
      <c r="N10" s="9">
        <v>1</v>
      </c>
      <c r="BK10" s="4"/>
    </row>
    <row r="11" spans="1:63" ht="11.25" customHeight="1" x14ac:dyDescent="0.25">
      <c r="A11" s="4"/>
      <c r="B11" s="22" t="s">
        <v>225</v>
      </c>
      <c r="C11" s="22"/>
      <c r="D11" s="20" t="s">
        <v>320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181">
        <v>1</v>
      </c>
      <c r="N11" s="9">
        <v>1</v>
      </c>
      <c r="BK11" s="4"/>
    </row>
    <row r="12" spans="1:63" ht="11.25" customHeight="1" x14ac:dyDescent="0.25">
      <c r="A12" s="4"/>
      <c r="B12" s="22" t="s">
        <v>226</v>
      </c>
      <c r="C12" s="22"/>
      <c r="D12" s="20" t="s">
        <v>320</v>
      </c>
      <c r="E12" s="9">
        <v>9</v>
      </c>
      <c r="F12" s="9">
        <v>9</v>
      </c>
      <c r="G12" s="9">
        <v>9</v>
      </c>
      <c r="H12" s="9">
        <v>11</v>
      </c>
      <c r="I12" s="9">
        <v>9</v>
      </c>
      <c r="J12" s="9">
        <v>10</v>
      </c>
      <c r="K12" s="9">
        <v>9</v>
      </c>
      <c r="L12" s="9">
        <v>9</v>
      </c>
      <c r="M12" s="181">
        <v>8</v>
      </c>
      <c r="N12" s="9">
        <v>8</v>
      </c>
      <c r="BK12" s="4"/>
    </row>
    <row r="13" spans="1:63" ht="11.25" customHeight="1" x14ac:dyDescent="0.25">
      <c r="A13" s="4"/>
      <c r="B13" s="22" t="s">
        <v>227</v>
      </c>
      <c r="C13" s="19"/>
      <c r="D13" s="20" t="s">
        <v>12</v>
      </c>
      <c r="E13" s="43">
        <v>0.44444444444444442</v>
      </c>
      <c r="F13" s="43">
        <v>0.44444444444444442</v>
      </c>
      <c r="G13" s="43">
        <v>0.44444444444444442</v>
      </c>
      <c r="H13" s="43">
        <v>0.54545454545454541</v>
      </c>
      <c r="I13" s="43">
        <v>0.55555555555555558</v>
      </c>
      <c r="J13" s="43">
        <v>0.6</v>
      </c>
      <c r="K13" s="43">
        <v>0.66</v>
      </c>
      <c r="L13" s="43">
        <v>0.66</v>
      </c>
      <c r="M13" s="184">
        <v>0.63</v>
      </c>
      <c r="N13" s="43">
        <v>0.75</v>
      </c>
      <c r="BK13" s="4"/>
    </row>
    <row r="14" spans="1:63" ht="11.25" customHeight="1" x14ac:dyDescent="0.25">
      <c r="A14" s="4"/>
      <c r="B14" s="76"/>
      <c r="C14" s="19"/>
      <c r="D14" s="24"/>
      <c r="E14" s="9"/>
      <c r="F14" s="9"/>
      <c r="G14" s="9"/>
      <c r="H14" s="9"/>
      <c r="I14" s="9"/>
      <c r="J14" s="9"/>
      <c r="K14" s="9"/>
      <c r="M14" s="181"/>
      <c r="BK14" s="4"/>
    </row>
    <row r="15" spans="1:63" ht="11.25" customHeight="1" x14ac:dyDescent="0.25">
      <c r="A15" s="4"/>
      <c r="B15" s="17" t="s">
        <v>229</v>
      </c>
      <c r="C15" s="18"/>
      <c r="D15" s="104"/>
      <c r="E15" s="18"/>
      <c r="F15" s="18"/>
      <c r="G15" s="18"/>
      <c r="H15" s="18"/>
      <c r="I15" s="18"/>
      <c r="J15" s="18"/>
      <c r="K15" s="18"/>
      <c r="L15" s="18"/>
      <c r="M15" s="183"/>
      <c r="N15" s="18"/>
      <c r="BK15" s="4"/>
    </row>
    <row r="16" spans="1:63" ht="11.25" customHeight="1" x14ac:dyDescent="0.25">
      <c r="A16" s="4"/>
      <c r="B16" s="22" t="s">
        <v>230</v>
      </c>
      <c r="C16" s="19"/>
      <c r="D16" s="24" t="s">
        <v>12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1</v>
      </c>
      <c r="M16" s="184">
        <v>1</v>
      </c>
      <c r="N16" s="43">
        <v>1</v>
      </c>
      <c r="BK16" s="4"/>
    </row>
    <row r="17" spans="1:82" ht="11.25" customHeight="1" x14ac:dyDescent="0.25">
      <c r="A17" s="4"/>
      <c r="B17" s="22" t="s">
        <v>231</v>
      </c>
      <c r="C17" s="19"/>
      <c r="D17" s="24" t="s">
        <v>12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184">
        <v>1</v>
      </c>
      <c r="N17" s="43">
        <v>1</v>
      </c>
      <c r="BK17" s="4"/>
    </row>
    <row r="18" spans="1:82" ht="11.25" customHeight="1" x14ac:dyDescent="0.25">
      <c r="A18" s="4"/>
      <c r="B18" s="22" t="s">
        <v>232</v>
      </c>
      <c r="C18" s="22"/>
      <c r="D18" s="20" t="s">
        <v>12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184">
        <v>1</v>
      </c>
      <c r="N18" s="43">
        <v>1</v>
      </c>
      <c r="BK18" s="4"/>
    </row>
    <row r="19" spans="1:82" ht="11.25" customHeight="1" x14ac:dyDescent="0.25">
      <c r="A19" s="4"/>
      <c r="B19" s="22" t="s">
        <v>233</v>
      </c>
      <c r="C19" s="22"/>
      <c r="D19" s="24" t="s">
        <v>12</v>
      </c>
      <c r="E19" s="70" t="s">
        <v>14</v>
      </c>
      <c r="F19" s="43">
        <v>0.5</v>
      </c>
      <c r="G19" s="43">
        <v>0.5</v>
      </c>
      <c r="H19" s="43">
        <v>0.6</v>
      </c>
      <c r="I19" s="43">
        <v>0.33</v>
      </c>
      <c r="J19" s="43">
        <v>0.33</v>
      </c>
      <c r="K19" s="43">
        <v>0.75</v>
      </c>
      <c r="L19" s="43">
        <v>0.75</v>
      </c>
      <c r="M19" s="184">
        <v>0.75</v>
      </c>
      <c r="N19" s="43">
        <v>0.75</v>
      </c>
      <c r="BK19" s="4"/>
    </row>
    <row r="20" spans="1:82" ht="11.25" customHeight="1" x14ac:dyDescent="0.25">
      <c r="A20" s="4"/>
      <c r="B20" s="21"/>
      <c r="C20" s="9"/>
      <c r="D20" s="20"/>
      <c r="E20" s="9"/>
      <c r="F20" s="9"/>
      <c r="G20" s="9"/>
      <c r="H20" s="9"/>
      <c r="I20" s="9"/>
      <c r="J20" s="9"/>
      <c r="K20" s="9"/>
      <c r="M20" s="181"/>
      <c r="BK20" s="4"/>
    </row>
    <row r="21" spans="1:82" ht="11.25" customHeight="1" x14ac:dyDescent="0.25">
      <c r="A21" s="4"/>
      <c r="B21" s="17" t="s">
        <v>234</v>
      </c>
      <c r="C21" s="18"/>
      <c r="D21" s="104"/>
      <c r="E21" s="18"/>
      <c r="F21" s="18"/>
      <c r="G21" s="18"/>
      <c r="H21" s="18"/>
      <c r="I21" s="18"/>
      <c r="J21" s="18"/>
      <c r="K21" s="18"/>
      <c r="L21" s="18"/>
      <c r="M21" s="183"/>
      <c r="N21" s="18"/>
      <c r="BK21" s="4"/>
    </row>
    <row r="22" spans="1:82" ht="11.25" customHeight="1" x14ac:dyDescent="0.25">
      <c r="A22" s="4"/>
      <c r="B22" s="22" t="s">
        <v>26</v>
      </c>
      <c r="C22" s="4"/>
      <c r="D22" s="30" t="s">
        <v>320</v>
      </c>
      <c r="E22" s="77">
        <v>7</v>
      </c>
      <c r="F22" s="77">
        <v>7</v>
      </c>
      <c r="G22" s="77">
        <v>7</v>
      </c>
      <c r="H22" s="77">
        <v>8</v>
      </c>
      <c r="I22" s="77">
        <v>7</v>
      </c>
      <c r="J22" s="69">
        <v>7</v>
      </c>
      <c r="K22" s="69">
        <v>6</v>
      </c>
      <c r="L22" s="9">
        <v>6</v>
      </c>
      <c r="M22" s="181">
        <v>7</v>
      </c>
      <c r="N22" s="9">
        <v>6</v>
      </c>
      <c r="BK22" s="4"/>
    </row>
    <row r="23" spans="1:82" ht="11.25" customHeight="1" x14ac:dyDescent="0.25">
      <c r="A23" s="29"/>
      <c r="B23" s="22" t="s">
        <v>25</v>
      </c>
      <c r="C23" s="22"/>
      <c r="D23" s="30" t="s">
        <v>320</v>
      </c>
      <c r="E23" s="77">
        <v>2</v>
      </c>
      <c r="F23" s="77">
        <v>2</v>
      </c>
      <c r="G23" s="77">
        <v>2</v>
      </c>
      <c r="H23" s="77">
        <v>3</v>
      </c>
      <c r="I23" s="77">
        <v>2</v>
      </c>
      <c r="J23" s="69">
        <v>3</v>
      </c>
      <c r="K23" s="69">
        <v>3</v>
      </c>
      <c r="L23" s="9">
        <v>3</v>
      </c>
      <c r="M23" s="181">
        <v>1</v>
      </c>
      <c r="N23" s="9">
        <v>2</v>
      </c>
      <c r="BK23" s="29"/>
    </row>
    <row r="24" spans="1:82" ht="11.25" customHeight="1" x14ac:dyDescent="0.25">
      <c r="A24" s="4"/>
      <c r="B24" s="22" t="s">
        <v>235</v>
      </c>
      <c r="C24" s="19"/>
      <c r="D24" s="24" t="s">
        <v>12</v>
      </c>
      <c r="E24" s="43">
        <v>0.22222222222222221</v>
      </c>
      <c r="F24" s="43">
        <v>0.22222222222222221</v>
      </c>
      <c r="G24" s="43">
        <v>0.22222222222222221</v>
      </c>
      <c r="H24" s="43">
        <v>0.27272727272727271</v>
      </c>
      <c r="I24" s="43">
        <v>0.22222222222222221</v>
      </c>
      <c r="J24" s="43">
        <v>0.3</v>
      </c>
      <c r="K24" s="43">
        <v>0.33</v>
      </c>
      <c r="L24" s="43">
        <v>0.33</v>
      </c>
      <c r="M24" s="184">
        <v>0.13</v>
      </c>
      <c r="N24" s="150">
        <v>0.25</v>
      </c>
      <c r="BK24" s="4"/>
    </row>
    <row r="25" spans="1:82" ht="11.25" customHeight="1" x14ac:dyDescent="0.25">
      <c r="A25" s="4"/>
      <c r="B25" s="22" t="s">
        <v>236</v>
      </c>
      <c r="C25" s="19"/>
      <c r="D25" s="20"/>
      <c r="E25" s="9">
        <v>52</v>
      </c>
      <c r="F25" s="9">
        <v>53</v>
      </c>
      <c r="G25" s="9">
        <v>54</v>
      </c>
      <c r="H25" s="9">
        <v>54</v>
      </c>
      <c r="I25" s="9">
        <v>55</v>
      </c>
      <c r="J25" s="9">
        <v>55</v>
      </c>
      <c r="K25" s="9">
        <v>56</v>
      </c>
      <c r="L25" s="9">
        <v>57</v>
      </c>
      <c r="M25" s="181">
        <v>55</v>
      </c>
      <c r="N25" s="9">
        <v>56</v>
      </c>
      <c r="BK25" s="4"/>
    </row>
    <row r="26" spans="1:82" ht="11.25" customHeight="1" x14ac:dyDescent="0.25">
      <c r="A26" s="4"/>
      <c r="B26" s="22"/>
      <c r="C26" s="19"/>
      <c r="D26" s="20"/>
      <c r="E26" s="9"/>
      <c r="F26" s="9"/>
      <c r="G26" s="9"/>
      <c r="H26" s="9"/>
      <c r="I26" s="9"/>
      <c r="J26" s="9"/>
      <c r="K26" s="9"/>
      <c r="M26" s="181"/>
      <c r="BK26" s="4"/>
    </row>
    <row r="27" spans="1:82" ht="11.25" customHeight="1" x14ac:dyDescent="0.25">
      <c r="A27" s="4"/>
      <c r="B27" s="17" t="s">
        <v>237</v>
      </c>
      <c r="C27" s="18"/>
      <c r="D27" s="104"/>
      <c r="E27" s="18"/>
      <c r="F27" s="18"/>
      <c r="G27" s="18"/>
      <c r="H27" s="18"/>
      <c r="I27" s="18"/>
      <c r="J27" s="18"/>
      <c r="K27" s="18"/>
      <c r="L27" s="18"/>
      <c r="M27" s="183"/>
      <c r="N27" s="18"/>
      <c r="BK27" s="4"/>
    </row>
    <row r="28" spans="1:82" ht="11.25" customHeight="1" x14ac:dyDescent="0.25">
      <c r="A28" s="4"/>
      <c r="B28" s="22" t="s">
        <v>26</v>
      </c>
      <c r="C28" s="19"/>
      <c r="D28" s="20" t="s">
        <v>320</v>
      </c>
      <c r="E28" s="9">
        <v>8</v>
      </c>
      <c r="F28" s="9">
        <v>8</v>
      </c>
      <c r="G28" s="9">
        <v>8</v>
      </c>
      <c r="H28" s="9">
        <v>8</v>
      </c>
      <c r="I28" s="9">
        <v>9</v>
      </c>
      <c r="J28" s="9">
        <v>9</v>
      </c>
      <c r="K28" s="9">
        <v>9</v>
      </c>
      <c r="L28" s="9">
        <v>9</v>
      </c>
      <c r="M28" s="181">
        <v>9</v>
      </c>
      <c r="N28" s="9">
        <v>9</v>
      </c>
      <c r="BK28" s="4"/>
    </row>
    <row r="29" spans="1:82" ht="11.25" customHeight="1" x14ac:dyDescent="0.25">
      <c r="A29" s="4"/>
      <c r="B29" s="22" t="s">
        <v>25</v>
      </c>
      <c r="C29" s="19"/>
      <c r="D29" s="20" t="s">
        <v>320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3</v>
      </c>
      <c r="K29" s="9">
        <v>3</v>
      </c>
      <c r="L29" s="9">
        <v>3</v>
      </c>
      <c r="M29" s="181">
        <v>3</v>
      </c>
      <c r="N29" s="9">
        <v>3</v>
      </c>
      <c r="BK29" s="4"/>
    </row>
    <row r="30" spans="1:82" ht="11.25" customHeight="1" x14ac:dyDescent="0.25">
      <c r="A30" s="4"/>
      <c r="B30" s="22" t="s">
        <v>235</v>
      </c>
      <c r="C30" s="19"/>
      <c r="D30" s="24" t="s">
        <v>12</v>
      </c>
      <c r="E30" s="43">
        <v>0</v>
      </c>
      <c r="F30" s="43">
        <v>0</v>
      </c>
      <c r="G30" s="43">
        <v>0</v>
      </c>
      <c r="H30" s="43">
        <v>0</v>
      </c>
      <c r="I30" s="43">
        <v>0.25</v>
      </c>
      <c r="J30" s="43">
        <v>0.25</v>
      </c>
      <c r="K30" s="43">
        <v>0.25</v>
      </c>
      <c r="L30" s="43">
        <v>0.25</v>
      </c>
      <c r="M30" s="184">
        <v>0.25</v>
      </c>
      <c r="N30" s="43">
        <v>0.25</v>
      </c>
      <c r="BK30" s="4"/>
    </row>
    <row r="31" spans="1:82" s="1" customFormat="1" ht="11.25" customHeight="1" x14ac:dyDescent="0.25">
      <c r="A31" s="39"/>
      <c r="B31" s="51"/>
      <c r="C31" s="51"/>
      <c r="D31" s="30"/>
      <c r="E31" s="52"/>
      <c r="F31" s="52"/>
      <c r="G31" s="52"/>
      <c r="H31" s="52"/>
      <c r="I31" s="52"/>
      <c r="J31" s="52"/>
      <c r="K31" s="52"/>
      <c r="L31" s="9"/>
      <c r="M31" s="181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39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</row>
    <row r="32" spans="1:82" ht="11.25" customHeight="1" x14ac:dyDescent="0.25">
      <c r="A32" s="4"/>
      <c r="B32" s="17" t="s">
        <v>238</v>
      </c>
      <c r="C32" s="18"/>
      <c r="D32" s="104"/>
      <c r="E32" s="18"/>
      <c r="F32" s="18"/>
      <c r="G32" s="18"/>
      <c r="H32" s="18"/>
      <c r="I32" s="18"/>
      <c r="J32" s="18"/>
      <c r="K32" s="18"/>
      <c r="L32" s="18"/>
      <c r="M32" s="183"/>
      <c r="N32" s="18"/>
      <c r="BK32" s="4"/>
    </row>
    <row r="33" spans="1:63" ht="11.25" customHeight="1" x14ac:dyDescent="0.25">
      <c r="A33" s="4"/>
      <c r="B33" s="22" t="s">
        <v>239</v>
      </c>
      <c r="C33" s="4"/>
      <c r="D33" s="30" t="s">
        <v>12</v>
      </c>
      <c r="E33" s="45">
        <v>0.11</v>
      </c>
      <c r="F33" s="45">
        <v>0.11</v>
      </c>
      <c r="G33" s="45"/>
      <c r="H33" s="45">
        <v>0.18</v>
      </c>
      <c r="I33" s="45">
        <v>0.33</v>
      </c>
      <c r="J33" s="45">
        <v>0.6</v>
      </c>
      <c r="K33" s="45">
        <v>0.45</v>
      </c>
      <c r="L33" s="43">
        <v>0.33</v>
      </c>
      <c r="M33" s="184">
        <v>0.62</v>
      </c>
      <c r="N33" s="43">
        <v>0.75</v>
      </c>
      <c r="BK33" s="4"/>
    </row>
    <row r="34" spans="1:63" ht="11.25" customHeight="1" x14ac:dyDescent="0.25">
      <c r="A34" s="4"/>
      <c r="B34" s="22" t="s">
        <v>240</v>
      </c>
      <c r="C34" s="4"/>
      <c r="D34" s="30" t="s">
        <v>12</v>
      </c>
      <c r="E34" s="45">
        <v>0.89</v>
      </c>
      <c r="F34" s="45">
        <v>0.89</v>
      </c>
      <c r="G34" s="45">
        <v>1</v>
      </c>
      <c r="H34" s="45">
        <v>0.82</v>
      </c>
      <c r="I34" s="45">
        <v>0.11</v>
      </c>
      <c r="J34" s="45">
        <v>0.1</v>
      </c>
      <c r="K34" s="45">
        <v>0.33</v>
      </c>
      <c r="L34" s="43">
        <v>0.45</v>
      </c>
      <c r="M34" s="184">
        <v>0.13</v>
      </c>
      <c r="N34" s="43">
        <v>0</v>
      </c>
      <c r="BK34" s="4"/>
    </row>
    <row r="35" spans="1:63" ht="11.25" customHeight="1" x14ac:dyDescent="0.25">
      <c r="A35" s="4"/>
      <c r="B35" s="22" t="s">
        <v>241</v>
      </c>
      <c r="C35" s="4"/>
      <c r="D35" s="30" t="s">
        <v>12</v>
      </c>
      <c r="E35" s="45"/>
      <c r="F35" s="45"/>
      <c r="G35" s="45"/>
      <c r="H35" s="45"/>
      <c r="I35" s="45">
        <v>0.56000000000000005</v>
      </c>
      <c r="J35" s="45">
        <v>0.3</v>
      </c>
      <c r="K35" s="45">
        <v>0.22</v>
      </c>
      <c r="L35" s="43">
        <v>0.22</v>
      </c>
      <c r="M35" s="184">
        <v>0.25</v>
      </c>
      <c r="N35" s="43">
        <v>0.25</v>
      </c>
      <c r="BK35" s="4"/>
    </row>
    <row r="36" spans="1:63" ht="11.25" customHeight="1" x14ac:dyDescent="0.25">
      <c r="A36" s="4"/>
      <c r="B36" s="22"/>
      <c r="C36" s="4"/>
      <c r="D36" s="30"/>
      <c r="E36" s="31"/>
      <c r="F36" s="31"/>
      <c r="G36" s="31"/>
      <c r="H36" s="31"/>
      <c r="I36" s="31"/>
      <c r="J36" s="31"/>
      <c r="K36" s="31"/>
      <c r="M36" s="181"/>
      <c r="BK36" s="4"/>
    </row>
    <row r="37" spans="1:63" ht="11.25" customHeight="1" x14ac:dyDescent="0.25">
      <c r="A37" s="4"/>
      <c r="B37" s="17" t="s">
        <v>242</v>
      </c>
      <c r="C37" s="18"/>
      <c r="D37" s="104"/>
      <c r="E37" s="18"/>
      <c r="F37" s="18"/>
      <c r="G37" s="18"/>
      <c r="H37" s="18"/>
      <c r="I37" s="18"/>
      <c r="J37" s="18"/>
      <c r="K37" s="18"/>
      <c r="L37" s="18"/>
      <c r="M37" s="183"/>
      <c r="N37" s="18"/>
      <c r="BK37" s="4"/>
    </row>
    <row r="38" spans="1:63" ht="11.25" customHeight="1" x14ac:dyDescent="0.25">
      <c r="A38" s="4"/>
      <c r="B38" s="22" t="s">
        <v>243</v>
      </c>
      <c r="C38" s="4"/>
      <c r="D38" s="30" t="s">
        <v>12</v>
      </c>
      <c r="E38" s="45">
        <v>0.56000000000000005</v>
      </c>
      <c r="F38" s="45">
        <v>0.56000000000000005</v>
      </c>
      <c r="G38" s="45">
        <v>0.56000000000000005</v>
      </c>
      <c r="H38" s="45">
        <v>0.55000000000000004</v>
      </c>
      <c r="I38" s="45">
        <v>0.67</v>
      </c>
      <c r="J38" s="45">
        <v>0.5</v>
      </c>
      <c r="K38" s="45">
        <v>0.44</v>
      </c>
      <c r="L38" s="43">
        <v>0.44</v>
      </c>
      <c r="M38" s="185" t="s">
        <v>1</v>
      </c>
      <c r="N38" s="214">
        <v>0.88</v>
      </c>
      <c r="BK38" s="4"/>
    </row>
    <row r="39" spans="1:63" ht="11.25" customHeight="1" x14ac:dyDescent="0.25">
      <c r="A39" s="4"/>
      <c r="B39" s="22" t="s">
        <v>244</v>
      </c>
      <c r="C39" s="4"/>
      <c r="D39" s="30" t="s">
        <v>12</v>
      </c>
      <c r="E39" s="45">
        <v>0.67</v>
      </c>
      <c r="F39" s="45">
        <v>0.67</v>
      </c>
      <c r="G39" s="45">
        <v>0.67</v>
      </c>
      <c r="H39" s="45">
        <v>0.64</v>
      </c>
      <c r="I39" s="45">
        <v>0.89</v>
      </c>
      <c r="J39" s="45">
        <v>0.9</v>
      </c>
      <c r="K39" s="45">
        <v>0.78</v>
      </c>
      <c r="L39" s="43">
        <v>0.78</v>
      </c>
      <c r="M39" s="185" t="s">
        <v>1</v>
      </c>
      <c r="N39" s="214">
        <v>1</v>
      </c>
      <c r="BK39" s="4"/>
    </row>
    <row r="40" spans="1:63" ht="11.25" customHeight="1" x14ac:dyDescent="0.25">
      <c r="A40" s="4"/>
      <c r="B40" s="22" t="s">
        <v>245</v>
      </c>
      <c r="C40" s="4"/>
      <c r="D40" s="30" t="s">
        <v>12</v>
      </c>
      <c r="E40" s="45">
        <v>0.67</v>
      </c>
      <c r="F40" s="45">
        <v>0.67</v>
      </c>
      <c r="G40" s="45">
        <v>0.67</v>
      </c>
      <c r="H40" s="45">
        <v>0.64</v>
      </c>
      <c r="I40" s="45">
        <v>0.78</v>
      </c>
      <c r="J40" s="45">
        <v>0.7</v>
      </c>
      <c r="K40" s="45">
        <v>0.33</v>
      </c>
      <c r="L40" s="43">
        <v>0.33</v>
      </c>
      <c r="M40" s="185" t="s">
        <v>1</v>
      </c>
      <c r="N40" s="214">
        <v>1</v>
      </c>
      <c r="BK40" s="4"/>
    </row>
    <row r="41" spans="1:63" ht="11.25" customHeight="1" x14ac:dyDescent="0.25">
      <c r="A41" s="4"/>
      <c r="B41" s="22" t="s">
        <v>246</v>
      </c>
      <c r="C41" s="4"/>
      <c r="D41" s="30" t="s">
        <v>12</v>
      </c>
      <c r="E41" s="45">
        <v>0.67</v>
      </c>
      <c r="F41" s="45">
        <v>0.67</v>
      </c>
      <c r="G41" s="45">
        <v>0.67</v>
      </c>
      <c r="H41" s="45">
        <v>0.64</v>
      </c>
      <c r="I41" s="45">
        <v>0.56000000000000005</v>
      </c>
      <c r="J41" s="45">
        <v>0.6</v>
      </c>
      <c r="K41" s="45">
        <v>0.22</v>
      </c>
      <c r="L41" s="43">
        <v>0.22</v>
      </c>
      <c r="M41" s="185" t="s">
        <v>1</v>
      </c>
      <c r="N41" s="214">
        <v>1</v>
      </c>
      <c r="BK41" s="4"/>
    </row>
    <row r="42" spans="1:63" ht="11.25" customHeight="1" x14ac:dyDescent="0.25">
      <c r="A42" s="4"/>
      <c r="B42" s="22" t="s">
        <v>247</v>
      </c>
      <c r="C42" s="4"/>
      <c r="D42" s="30" t="s">
        <v>12</v>
      </c>
      <c r="E42" s="45">
        <v>0.28999999999999998</v>
      </c>
      <c r="F42" s="45">
        <v>0.28999999999999998</v>
      </c>
      <c r="G42" s="45">
        <v>0.44</v>
      </c>
      <c r="H42" s="45">
        <v>0.36</v>
      </c>
      <c r="I42" s="45">
        <v>0.44</v>
      </c>
      <c r="J42" s="45">
        <v>0.4</v>
      </c>
      <c r="K42" s="45">
        <v>0.56000000000000005</v>
      </c>
      <c r="L42" s="43">
        <v>0.56000000000000005</v>
      </c>
      <c r="M42" s="185" t="s">
        <v>1</v>
      </c>
      <c r="N42" s="214">
        <v>0.88</v>
      </c>
      <c r="BK42" s="4"/>
    </row>
    <row r="43" spans="1:63" ht="11.25" customHeight="1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M43" s="181"/>
      <c r="BK43" s="4"/>
    </row>
    <row r="44" spans="1:63" ht="11.25" customHeight="1" x14ac:dyDescent="0.25">
      <c r="A44" s="4"/>
      <c r="B44" s="17" t="s">
        <v>248</v>
      </c>
      <c r="C44" s="18"/>
      <c r="D44" s="104"/>
      <c r="E44" s="18"/>
      <c r="F44" s="18"/>
      <c r="G44" s="18"/>
      <c r="H44" s="18"/>
      <c r="I44" s="18"/>
      <c r="J44" s="18"/>
      <c r="K44" s="18"/>
      <c r="L44" s="18"/>
      <c r="M44" s="183"/>
      <c r="N44" s="18"/>
      <c r="BK44" s="4"/>
    </row>
    <row r="45" spans="1:63" ht="11.25" customHeight="1" x14ac:dyDescent="0.25">
      <c r="A45" s="4"/>
      <c r="B45" s="22" t="s">
        <v>249</v>
      </c>
      <c r="C45" s="4"/>
      <c r="D45" s="30" t="s">
        <v>13</v>
      </c>
      <c r="E45" s="68">
        <v>907790</v>
      </c>
      <c r="F45" s="68">
        <v>511665</v>
      </c>
      <c r="G45" s="68">
        <v>496411</v>
      </c>
      <c r="H45" s="68">
        <v>726928</v>
      </c>
      <c r="I45" s="68">
        <v>1024523</v>
      </c>
      <c r="J45" s="68">
        <v>920868</v>
      </c>
      <c r="K45" s="68">
        <v>1765488</v>
      </c>
      <c r="L45" s="9">
        <v>1802498</v>
      </c>
      <c r="M45" s="185" t="s">
        <v>1</v>
      </c>
      <c r="N45" s="9">
        <v>1151437</v>
      </c>
      <c r="BK45" s="4"/>
    </row>
    <row r="46" spans="1:63" ht="11.25" customHeight="1" x14ac:dyDescent="0.25">
      <c r="A46" s="4"/>
      <c r="B46" s="22" t="s">
        <v>250</v>
      </c>
      <c r="C46" s="4"/>
      <c r="D46" s="30" t="s">
        <v>13</v>
      </c>
      <c r="E46" s="68">
        <v>1493871</v>
      </c>
      <c r="F46" s="68">
        <v>1367687</v>
      </c>
      <c r="G46" s="68">
        <v>1239367</v>
      </c>
      <c r="H46" s="68">
        <v>1196549</v>
      </c>
      <c r="I46" s="68">
        <v>1487782</v>
      </c>
      <c r="J46" s="68">
        <v>1260523</v>
      </c>
      <c r="K46" s="68">
        <v>1580091</v>
      </c>
      <c r="L46" s="9">
        <v>1605797</v>
      </c>
      <c r="M46" s="185" t="s">
        <v>1</v>
      </c>
      <c r="N46" s="9">
        <v>1688902</v>
      </c>
      <c r="BK46" s="4"/>
    </row>
    <row r="47" spans="1:63" ht="11.25" customHeight="1" x14ac:dyDescent="0.25">
      <c r="A47" s="4"/>
      <c r="B47" s="22" t="s">
        <v>251</v>
      </c>
      <c r="C47" s="4"/>
      <c r="D47" s="30" t="s">
        <v>437</v>
      </c>
      <c r="E47" s="101" t="s">
        <v>1</v>
      </c>
      <c r="F47" s="101" t="s">
        <v>1</v>
      </c>
      <c r="G47" s="101" t="s">
        <v>1</v>
      </c>
      <c r="H47" s="101" t="s">
        <v>1</v>
      </c>
      <c r="I47" s="101" t="s">
        <v>16</v>
      </c>
      <c r="J47" s="101" t="s">
        <v>17</v>
      </c>
      <c r="K47" s="101" t="s">
        <v>18</v>
      </c>
      <c r="L47" s="9" t="s">
        <v>436</v>
      </c>
      <c r="M47" s="185" t="s">
        <v>1</v>
      </c>
      <c r="N47" s="9" t="s">
        <v>476</v>
      </c>
      <c r="BK47" s="4"/>
    </row>
    <row r="48" spans="1:63" ht="11.25" customHeight="1" x14ac:dyDescent="0.25">
      <c r="A48" s="4"/>
      <c r="B48" s="22" t="s">
        <v>252</v>
      </c>
      <c r="C48" s="4"/>
      <c r="D48" s="30" t="s">
        <v>15</v>
      </c>
      <c r="E48" s="101" t="s">
        <v>228</v>
      </c>
      <c r="F48" s="101" t="s">
        <v>228</v>
      </c>
      <c r="G48" s="101" t="s">
        <v>228</v>
      </c>
      <c r="H48" s="101" t="s">
        <v>228</v>
      </c>
      <c r="I48" s="101" t="s">
        <v>228</v>
      </c>
      <c r="J48" s="101" t="s">
        <v>228</v>
      </c>
      <c r="K48" s="101" t="s">
        <v>228</v>
      </c>
      <c r="L48" s="101" t="s">
        <v>228</v>
      </c>
      <c r="M48" s="186" t="s">
        <v>228</v>
      </c>
      <c r="N48" s="101" t="s">
        <v>228</v>
      </c>
      <c r="BK48" s="4"/>
    </row>
    <row r="49" spans="1:63" ht="11.25" customHeight="1" x14ac:dyDescent="0.25">
      <c r="A49" s="4"/>
      <c r="B49" s="22" t="s">
        <v>253</v>
      </c>
      <c r="C49" s="4"/>
      <c r="D49" s="30" t="s">
        <v>15</v>
      </c>
      <c r="E49" s="101" t="s">
        <v>228</v>
      </c>
      <c r="F49" s="101" t="s">
        <v>228</v>
      </c>
      <c r="G49" s="101" t="s">
        <v>228</v>
      </c>
      <c r="H49" s="101" t="s">
        <v>228</v>
      </c>
      <c r="I49" s="101" t="s">
        <v>228</v>
      </c>
      <c r="J49" s="101" t="s">
        <v>228</v>
      </c>
      <c r="K49" s="101" t="s">
        <v>228</v>
      </c>
      <c r="L49" s="101" t="s">
        <v>228</v>
      </c>
      <c r="M49" s="186" t="s">
        <v>228</v>
      </c>
      <c r="N49" s="101" t="s">
        <v>228</v>
      </c>
      <c r="BK49" s="4"/>
    </row>
    <row r="50" spans="1:63" ht="11.25" customHeight="1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M50" s="181"/>
      <c r="BK50" s="4"/>
    </row>
    <row r="51" spans="1:63" ht="11.25" customHeight="1" x14ac:dyDescent="0.25">
      <c r="A51" s="4"/>
      <c r="B51" s="17" t="s">
        <v>254</v>
      </c>
      <c r="C51" s="18"/>
      <c r="D51" s="104"/>
      <c r="E51" s="18"/>
      <c r="F51" s="18"/>
      <c r="G51" s="18"/>
      <c r="H51" s="18"/>
      <c r="I51" s="18"/>
      <c r="J51" s="18"/>
      <c r="K51" s="18"/>
      <c r="L51" s="18"/>
      <c r="M51" s="183"/>
      <c r="N51" s="18"/>
      <c r="BK51" s="4"/>
    </row>
    <row r="52" spans="1:63" ht="11.25" customHeight="1" x14ac:dyDescent="0.25">
      <c r="A52" s="4"/>
      <c r="B52" s="22" t="s">
        <v>255</v>
      </c>
      <c r="C52" s="4"/>
      <c r="D52" s="30" t="s">
        <v>15</v>
      </c>
      <c r="E52" s="101" t="s">
        <v>228</v>
      </c>
      <c r="F52" s="101" t="s">
        <v>228</v>
      </c>
      <c r="G52" s="101" t="s">
        <v>228</v>
      </c>
      <c r="H52" s="101" t="s">
        <v>228</v>
      </c>
      <c r="I52" s="101" t="s">
        <v>228</v>
      </c>
      <c r="J52" s="101" t="s">
        <v>228</v>
      </c>
      <c r="K52" s="101" t="s">
        <v>228</v>
      </c>
      <c r="L52" s="187" t="s">
        <v>228</v>
      </c>
      <c r="M52" s="186" t="s">
        <v>228</v>
      </c>
      <c r="N52" s="187" t="s">
        <v>228</v>
      </c>
      <c r="BK52" s="4"/>
    </row>
    <row r="53" spans="1:63" ht="11.25" customHeight="1" x14ac:dyDescent="0.25">
      <c r="A53" s="4"/>
      <c r="B53" s="22" t="s">
        <v>256</v>
      </c>
      <c r="C53" s="4"/>
      <c r="D53" s="30" t="s">
        <v>15</v>
      </c>
      <c r="E53" s="101" t="s">
        <v>257</v>
      </c>
      <c r="F53" s="101" t="s">
        <v>257</v>
      </c>
      <c r="G53" s="101" t="s">
        <v>257</v>
      </c>
      <c r="H53" s="101" t="s">
        <v>257</v>
      </c>
      <c r="I53" s="101" t="s">
        <v>257</v>
      </c>
      <c r="J53" s="101" t="s">
        <v>257</v>
      </c>
      <c r="K53" s="101" t="s">
        <v>257</v>
      </c>
      <c r="L53" s="187" t="s">
        <v>257</v>
      </c>
      <c r="M53" s="186" t="s">
        <v>257</v>
      </c>
      <c r="N53" s="187" t="s">
        <v>257</v>
      </c>
      <c r="BK53" s="4"/>
    </row>
    <row r="54" spans="1:63" ht="11.25" customHeight="1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M54" s="181"/>
      <c r="BK54" s="4"/>
    </row>
    <row r="55" spans="1:63" ht="11.25" customHeight="1" x14ac:dyDescent="0.25">
      <c r="A55" s="4"/>
      <c r="B55" s="17" t="s">
        <v>217</v>
      </c>
      <c r="C55" s="18"/>
      <c r="D55" s="104"/>
      <c r="E55" s="18"/>
      <c r="F55" s="18"/>
      <c r="G55" s="18"/>
      <c r="H55" s="18"/>
      <c r="I55" s="18"/>
      <c r="J55" s="18"/>
      <c r="K55" s="18"/>
      <c r="L55" s="18"/>
      <c r="M55" s="183"/>
      <c r="N55" s="18"/>
      <c r="BK55" s="4"/>
    </row>
    <row r="56" spans="1:63" ht="11.25" customHeight="1" x14ac:dyDescent="0.25">
      <c r="A56" s="4"/>
      <c r="B56" s="22" t="s">
        <v>440</v>
      </c>
      <c r="C56" s="4"/>
      <c r="D56" s="30" t="s">
        <v>0</v>
      </c>
      <c r="E56" s="68" t="s">
        <v>1</v>
      </c>
      <c r="F56" s="68">
        <v>4</v>
      </c>
      <c r="G56" s="68">
        <v>5</v>
      </c>
      <c r="H56" s="68">
        <v>12</v>
      </c>
      <c r="I56" s="68">
        <v>374</v>
      </c>
      <c r="J56" s="68">
        <v>451</v>
      </c>
      <c r="K56" s="68">
        <v>792</v>
      </c>
      <c r="L56" s="9">
        <v>1013</v>
      </c>
      <c r="M56" s="185" t="s">
        <v>1</v>
      </c>
      <c r="N56" s="9">
        <v>1105</v>
      </c>
      <c r="BK56" s="4"/>
    </row>
    <row r="57" spans="1:63" ht="11.25" customHeight="1" x14ac:dyDescent="0.25">
      <c r="A57" s="4"/>
      <c r="B57" s="22" t="s">
        <v>441</v>
      </c>
      <c r="C57" s="4"/>
      <c r="D57" s="30" t="s">
        <v>0</v>
      </c>
      <c r="E57" s="68" t="s">
        <v>1</v>
      </c>
      <c r="F57" s="68">
        <v>4</v>
      </c>
      <c r="G57" s="68">
        <v>4</v>
      </c>
      <c r="H57" s="68">
        <v>7</v>
      </c>
      <c r="I57" s="68">
        <v>46</v>
      </c>
      <c r="J57" s="68">
        <v>17</v>
      </c>
      <c r="K57" s="68">
        <v>8</v>
      </c>
      <c r="L57" s="9">
        <v>4</v>
      </c>
      <c r="M57" s="185" t="s">
        <v>1</v>
      </c>
      <c r="N57" s="9">
        <v>4</v>
      </c>
      <c r="BK57" s="4"/>
    </row>
    <row r="58" spans="1:63" ht="11.25" customHeight="1" x14ac:dyDescent="0.25">
      <c r="A58" s="4"/>
      <c r="B58" s="22" t="s">
        <v>218</v>
      </c>
      <c r="C58" s="4"/>
      <c r="D58" s="30" t="s">
        <v>56</v>
      </c>
      <c r="E58" s="68" t="s">
        <v>1</v>
      </c>
      <c r="F58" s="68" t="s">
        <v>1</v>
      </c>
      <c r="G58" s="68" t="s">
        <v>1</v>
      </c>
      <c r="H58" s="68">
        <v>21</v>
      </c>
      <c r="I58" s="68">
        <v>596</v>
      </c>
      <c r="J58" s="68">
        <v>307.339</v>
      </c>
      <c r="K58" s="68">
        <v>18711.952363527493</v>
      </c>
      <c r="L58" s="9">
        <v>0</v>
      </c>
      <c r="M58" s="185" t="s">
        <v>1</v>
      </c>
      <c r="N58" s="9">
        <v>0</v>
      </c>
      <c r="BK58" s="4"/>
    </row>
    <row r="59" spans="1:63" ht="11.25" customHeight="1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M59" s="181"/>
      <c r="BK59" s="4"/>
    </row>
    <row r="60" spans="1:63" ht="11.25" customHeight="1" x14ac:dyDescent="0.25">
      <c r="A60" s="4"/>
      <c r="B60" s="17" t="s">
        <v>258</v>
      </c>
      <c r="C60" s="18"/>
      <c r="D60" s="104"/>
      <c r="E60" s="18"/>
      <c r="F60" s="18"/>
      <c r="G60" s="18"/>
      <c r="H60" s="18"/>
      <c r="I60" s="18"/>
      <c r="J60" s="18"/>
      <c r="K60" s="18"/>
      <c r="L60" s="18"/>
      <c r="M60" s="183"/>
      <c r="N60" s="18"/>
      <c r="BK60" s="4"/>
    </row>
    <row r="61" spans="1:63" ht="11.25" customHeight="1" x14ac:dyDescent="0.25">
      <c r="A61" s="4"/>
      <c r="B61" s="22" t="s">
        <v>259</v>
      </c>
      <c r="C61" s="4"/>
      <c r="D61" s="30" t="s">
        <v>56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9">
        <v>0</v>
      </c>
      <c r="M61" s="185" t="s">
        <v>1</v>
      </c>
      <c r="N61" s="9">
        <v>0</v>
      </c>
      <c r="BK61" s="4"/>
    </row>
    <row r="62" spans="1:63" ht="11.25" customHeight="1" x14ac:dyDescent="0.25">
      <c r="A62" s="4"/>
      <c r="B62" s="22" t="s">
        <v>260</v>
      </c>
      <c r="C62" s="4"/>
      <c r="D62" s="30" t="s">
        <v>56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9">
        <v>0</v>
      </c>
      <c r="M62" s="185" t="s">
        <v>1</v>
      </c>
      <c r="N62" s="9">
        <v>0</v>
      </c>
      <c r="BK62" s="4"/>
    </row>
    <row r="63" spans="1:63" ht="11.25" customHeight="1" x14ac:dyDescent="0.25">
      <c r="A63" s="4"/>
      <c r="B63" s="22" t="s">
        <v>261</v>
      </c>
      <c r="C63" s="4"/>
      <c r="D63" s="30" t="s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9">
        <v>0</v>
      </c>
      <c r="M63" s="185" t="s">
        <v>1</v>
      </c>
      <c r="N63" s="9">
        <v>0</v>
      </c>
      <c r="BK63" s="4"/>
    </row>
    <row r="64" spans="1:63" ht="11.25" customHeight="1" x14ac:dyDescent="0.25">
      <c r="A64" s="4"/>
      <c r="B64" s="22" t="s">
        <v>262</v>
      </c>
      <c r="C64" s="4"/>
      <c r="D64" s="30" t="s">
        <v>56</v>
      </c>
      <c r="E64" s="68" t="s">
        <v>1</v>
      </c>
      <c r="F64" s="68" t="s">
        <v>1</v>
      </c>
      <c r="G64" s="68" t="s">
        <v>1</v>
      </c>
      <c r="H64" s="68">
        <v>9</v>
      </c>
      <c r="I64" s="68">
        <f>4323/1000</f>
        <v>4.3230000000000004</v>
      </c>
      <c r="J64" s="68">
        <f>1455/1000</f>
        <v>1.4550000000000001</v>
      </c>
      <c r="K64" s="68">
        <v>0.3</v>
      </c>
      <c r="L64" s="25">
        <v>5.7</v>
      </c>
      <c r="M64" s="185" t="s">
        <v>1</v>
      </c>
      <c r="N64" s="25">
        <v>6.2</v>
      </c>
      <c r="BK64" s="4"/>
    </row>
    <row r="65" spans="1:63" ht="11.25" customHeight="1" x14ac:dyDescent="0.25">
      <c r="A65" s="4"/>
      <c r="B65" s="22" t="s">
        <v>263</v>
      </c>
      <c r="C65" s="4"/>
      <c r="D65" s="30" t="s">
        <v>56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9">
        <v>0</v>
      </c>
      <c r="M65" s="185" t="s">
        <v>1</v>
      </c>
      <c r="N65" s="9">
        <v>0</v>
      </c>
      <c r="BK65" s="4"/>
    </row>
    <row r="66" spans="1:63" ht="11.25" customHeight="1" x14ac:dyDescent="0.25">
      <c r="A66" s="4"/>
      <c r="B66" s="22" t="s">
        <v>264</v>
      </c>
      <c r="C66" s="4"/>
      <c r="D66" s="30" t="s">
        <v>56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9">
        <v>0</v>
      </c>
      <c r="M66" s="185" t="s">
        <v>1</v>
      </c>
      <c r="N66" s="9">
        <v>0</v>
      </c>
      <c r="BK66" s="4"/>
    </row>
    <row r="67" spans="1:63" ht="11.25" customHeight="1" x14ac:dyDescent="0.25">
      <c r="A67" s="4"/>
      <c r="B67" s="22" t="s">
        <v>265</v>
      </c>
      <c r="C67" s="4"/>
      <c r="D67" s="30" t="s">
        <v>56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9">
        <v>0</v>
      </c>
      <c r="M67" s="185" t="s">
        <v>1</v>
      </c>
      <c r="N67" s="9">
        <v>0</v>
      </c>
      <c r="BK67" s="4"/>
    </row>
    <row r="68" spans="1:63" ht="11.25" customHeight="1" x14ac:dyDescent="0.25">
      <c r="A68" s="4"/>
      <c r="B68" s="17"/>
      <c r="C68" s="18"/>
      <c r="D68" s="104"/>
      <c r="E68" s="18"/>
      <c r="F68" s="18"/>
      <c r="G68" s="18"/>
      <c r="H68" s="18"/>
      <c r="I68" s="18"/>
      <c r="J68" s="18"/>
      <c r="K68" s="18"/>
      <c r="L68" s="18"/>
      <c r="M68" s="183"/>
      <c r="N68" s="18"/>
      <c r="BK68" s="4"/>
    </row>
    <row r="69" spans="1:63" ht="11.25" customHeight="1" x14ac:dyDescent="0.25">
      <c r="A69" s="4"/>
      <c r="B69" s="161"/>
      <c r="C69" s="128"/>
      <c r="D69" s="96"/>
      <c r="E69" s="128"/>
      <c r="F69" s="128"/>
      <c r="G69" s="128"/>
      <c r="H69" s="128"/>
      <c r="I69" s="128"/>
      <c r="J69" s="128"/>
      <c r="K69" s="128"/>
      <c r="L69" s="128"/>
      <c r="M69" s="128"/>
      <c r="BK69" s="4"/>
    </row>
    <row r="70" spans="1:63" ht="11.25" customHeight="1" x14ac:dyDescent="0.25">
      <c r="A70" s="4"/>
      <c r="B70" s="22" t="s">
        <v>279</v>
      </c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ht="11.25" customHeight="1" x14ac:dyDescent="0.25">
      <c r="A71" s="4"/>
      <c r="B71" s="230" t="s">
        <v>481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BK71" s="4"/>
    </row>
    <row r="72" spans="1:63" ht="11.25" customHeight="1" x14ac:dyDescent="0.25">
      <c r="A72" s="4"/>
      <c r="B72" s="164" t="s">
        <v>438</v>
      </c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ht="11.25" customHeight="1" x14ac:dyDescent="0.25">
      <c r="A73" s="4"/>
      <c r="B73" s="22" t="s">
        <v>439</v>
      </c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ht="11.25" customHeight="1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ht="11.25" customHeight="1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ht="11.25" customHeight="1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ht="11.25" customHeight="1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ht="11.25" customHeight="1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ht="11.25" customHeight="1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ht="11.25" customHeight="1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ht="11.25" customHeight="1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ht="11.25" customHeight="1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ht="11.25" customHeight="1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ht="11.25" customHeight="1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ht="11.25" customHeight="1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ht="11.25" customHeight="1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ht="11.25" customHeight="1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ht="11.25" customHeight="1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ht="11.25" customHeight="1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ht="11.25" customHeight="1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ht="11.25" customHeight="1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ht="11.25" customHeight="1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ht="11.25" customHeight="1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ht="11.25" customHeight="1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ht="11.25" customHeight="1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ht="11.25" customHeight="1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ht="11.25" customHeight="1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ht="11.25" customHeight="1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ht="11.25" customHeight="1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ht="11.25" customHeight="1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ht="11.25" customHeight="1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x14ac:dyDescent="0.25"/>
    <row r="1118" spans="1:63" x14ac:dyDescent="0.25"/>
    <row r="1119" spans="1:63" x14ac:dyDescent="0.25"/>
    <row r="1120" spans="1:63" x14ac:dyDescent="0.25"/>
    <row r="1121" x14ac:dyDescent="0.25"/>
    <row r="1122" x14ac:dyDescent="0.25"/>
    <row r="1123" x14ac:dyDescent="0.25"/>
  </sheetData>
  <mergeCells count="1">
    <mergeCell ref="B71:M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Содержание</vt:lpstr>
      <vt:lpstr>Основные графики</vt:lpstr>
      <vt:lpstr>ОТиПБ</vt:lpstr>
      <vt:lpstr>Сотрудники</vt:lpstr>
      <vt:lpstr>Изменение климата</vt:lpstr>
      <vt:lpstr>Окружающая среда</vt:lpstr>
      <vt:lpstr>Местные сообщества</vt:lpstr>
      <vt:lpstr>Экономическая сфера</vt:lpstr>
      <vt:lpstr>Корпоративное управление</vt:lpstr>
      <vt:lpstr>По предприятиям</vt:lpstr>
      <vt:lpstr>Ед. изм.</vt:lpstr>
      <vt:lpstr>Содержание!Область_печати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Veintimilla</dc:creator>
  <cp:lastModifiedBy>Michael Vasilev</cp:lastModifiedBy>
  <dcterms:created xsi:type="dcterms:W3CDTF">2021-06-01T11:53:35Z</dcterms:created>
  <dcterms:modified xsi:type="dcterms:W3CDTF">2023-07-04T10:53:33Z</dcterms:modified>
</cp:coreProperties>
</file>